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A documenten\A-M\a RUD\Risicoanalyse\"/>
    </mc:Choice>
  </mc:AlternateContent>
  <xr:revisionPtr revIDLastSave="0" documentId="8_{6631BCC2-647A-4B16-B2FC-DBA986052FCA}" xr6:coauthVersionLast="47" xr6:coauthVersionMax="47" xr10:uidLastSave="{00000000-0000-0000-0000-000000000000}"/>
  <bookViews>
    <workbookView xWindow="28680" yWindow="-120" windowWidth="29040" windowHeight="15840" firstSheet="1" activeTab="2" xr2:uid="{00000000-000D-0000-FFFF-FFFF00000000}"/>
  </bookViews>
  <sheets>
    <sheet name="Voorblad" sheetId="1" r:id="rId1"/>
    <sheet name="Probleemanalyse V" sheetId="2" r:id="rId2"/>
    <sheet name="Rekenblad UP V" sheetId="5" r:id="rId3"/>
    <sheet name="Risicoanalyse T" sheetId="3" r:id="rId4"/>
    <sheet name="Rekenblad UP T" sheetId="6" r:id="rId5"/>
    <sheet name="Rekenblad UP J VTH" sheetId="9" r:id="rId6"/>
    <sheet name="Bestuurlijke Prio's" sheetId="7" r:id="rId7"/>
    <sheet name="Personele capaciteit" sheetId="8" r:id="rId8"/>
    <sheet name="Invoerlijst"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1" i="5" l="1"/>
  <c r="D71" i="5" s="1"/>
  <c r="B72" i="5"/>
  <c r="D72" i="5" s="1"/>
  <c r="B73" i="5"/>
  <c r="D73" i="5" s="1"/>
  <c r="B74" i="5"/>
  <c r="D74" i="5" s="1"/>
  <c r="B75" i="5"/>
  <c r="D75" i="5" s="1"/>
  <c r="B76" i="5"/>
  <c r="D76" i="5" s="1"/>
  <c r="B77" i="5"/>
  <c r="D77" i="5" s="1"/>
  <c r="A31" i="8"/>
  <c r="A30" i="8"/>
  <c r="B172" i="5"/>
  <c r="D172" i="5" s="1"/>
  <c r="B31" i="8" s="1"/>
  <c r="B169" i="5"/>
  <c r="D169" i="5" s="1"/>
  <c r="B30" i="8" s="1"/>
  <c r="A256" i="6" l="1"/>
  <c r="B256" i="6"/>
  <c r="E256" i="6" s="1"/>
  <c r="G256" i="6" s="1"/>
  <c r="BK256" i="3"/>
  <c r="BH256" i="3"/>
  <c r="BE256" i="3"/>
  <c r="BB256" i="3"/>
  <c r="AY256" i="3"/>
  <c r="AV256" i="3"/>
  <c r="AS256" i="3"/>
  <c r="AP256" i="3"/>
  <c r="AM256" i="3"/>
  <c r="AJ256" i="3"/>
  <c r="AG256" i="3"/>
  <c r="AD256" i="3"/>
  <c r="AA256" i="3"/>
  <c r="X256" i="3"/>
  <c r="U256" i="3"/>
  <c r="R256" i="3"/>
  <c r="O256" i="3"/>
  <c r="L256" i="3"/>
  <c r="I256" i="3"/>
  <c r="F256" i="3"/>
  <c r="A269" i="6"/>
  <c r="B269" i="6"/>
  <c r="E269" i="6" s="1"/>
  <c r="G269" i="6" s="1"/>
  <c r="B33" i="8" s="1"/>
  <c r="A268" i="6"/>
  <c r="A33" i="8" s="1"/>
  <c r="BO256" i="3" l="1"/>
  <c r="BP256" i="3"/>
  <c r="BR256" i="3"/>
  <c r="BQ256" i="3"/>
  <c r="BM256" i="3"/>
  <c r="C256" i="6" s="1"/>
  <c r="A103" i="6"/>
  <c r="A25" i="6"/>
  <c r="A18" i="6"/>
  <c r="B135" i="6" l="1"/>
  <c r="E135" i="6" s="1"/>
  <c r="G135" i="6" s="1"/>
  <c r="B23" i="8" s="1"/>
  <c r="A135" i="6"/>
  <c r="A134" i="6"/>
  <c r="A23" i="8" s="1"/>
  <c r="C24" i="3"/>
  <c r="C17" i="3"/>
  <c r="D65" i="7" l="1"/>
  <c r="D66" i="7"/>
  <c r="D36" i="7"/>
  <c r="D37" i="7"/>
  <c r="D38" i="7"/>
  <c r="D39" i="7"/>
  <c r="D40" i="7"/>
  <c r="D41" i="7"/>
  <c r="D42" i="7"/>
  <c r="D43" i="7"/>
  <c r="D44" i="7"/>
  <c r="D45" i="7"/>
  <c r="D46" i="7"/>
  <c r="D47" i="7"/>
  <c r="D48" i="7"/>
  <c r="D49" i="7"/>
  <c r="D50" i="7"/>
  <c r="D51" i="7"/>
  <c r="D52" i="7"/>
  <c r="D53" i="7"/>
  <c r="D54" i="7"/>
  <c r="D55" i="7"/>
  <c r="D56" i="7"/>
  <c r="D57" i="7"/>
  <c r="D58" i="7"/>
  <c r="D59" i="7"/>
  <c r="BO308" i="3" l="1"/>
  <c r="BP308" i="3"/>
  <c r="BQ308" i="3"/>
  <c r="BR308" i="3"/>
  <c r="BO309" i="3"/>
  <c r="BP309" i="3"/>
  <c r="BQ309" i="3"/>
  <c r="BR309" i="3"/>
  <c r="F11" i="3"/>
  <c r="I11" i="3"/>
  <c r="L11" i="3"/>
  <c r="O11" i="3"/>
  <c r="R11" i="3"/>
  <c r="U11" i="3"/>
  <c r="X11" i="3"/>
  <c r="AA11" i="3"/>
  <c r="AD11" i="3"/>
  <c r="AG11" i="3"/>
  <c r="AJ11" i="3"/>
  <c r="AM11" i="3"/>
  <c r="AP11" i="3"/>
  <c r="AS11" i="3"/>
  <c r="AV11" i="3"/>
  <c r="AY11" i="3"/>
  <c r="BB11" i="3"/>
  <c r="BE11" i="3"/>
  <c r="BH11" i="3"/>
  <c r="BK11" i="3"/>
  <c r="F12" i="3"/>
  <c r="I12" i="3"/>
  <c r="L12" i="3"/>
  <c r="O12" i="3"/>
  <c r="R12" i="3"/>
  <c r="U12" i="3"/>
  <c r="X12" i="3"/>
  <c r="AA12" i="3"/>
  <c r="AD12" i="3"/>
  <c r="AG12" i="3"/>
  <c r="AJ12" i="3"/>
  <c r="AM12" i="3"/>
  <c r="AP12" i="3"/>
  <c r="AS12" i="3"/>
  <c r="AV12" i="3"/>
  <c r="AY12" i="3"/>
  <c r="BB12" i="3"/>
  <c r="BE12" i="3"/>
  <c r="BH12" i="3"/>
  <c r="BK12" i="3"/>
  <c r="F13" i="3"/>
  <c r="I13" i="3"/>
  <c r="L13" i="3"/>
  <c r="O13" i="3"/>
  <c r="R13" i="3"/>
  <c r="U13" i="3"/>
  <c r="X13" i="3"/>
  <c r="AA13" i="3"/>
  <c r="AD13" i="3"/>
  <c r="AG13" i="3"/>
  <c r="AJ13" i="3"/>
  <c r="AM13" i="3"/>
  <c r="AP13" i="3"/>
  <c r="AS13" i="3"/>
  <c r="AV13" i="3"/>
  <c r="AY13" i="3"/>
  <c r="BB13" i="3"/>
  <c r="BE13" i="3"/>
  <c r="BH13" i="3"/>
  <c r="BK13" i="3"/>
  <c r="F14" i="3"/>
  <c r="I14" i="3"/>
  <c r="L14" i="3"/>
  <c r="O14" i="3"/>
  <c r="R14" i="3"/>
  <c r="U14" i="3"/>
  <c r="X14" i="3"/>
  <c r="AA14" i="3"/>
  <c r="AD14" i="3"/>
  <c r="AG14" i="3"/>
  <c r="AJ14" i="3"/>
  <c r="AM14" i="3"/>
  <c r="AP14" i="3"/>
  <c r="AS14" i="3"/>
  <c r="AV14" i="3"/>
  <c r="AY14" i="3"/>
  <c r="BB14" i="3"/>
  <c r="BE14" i="3"/>
  <c r="BH14" i="3"/>
  <c r="BK14" i="3"/>
  <c r="F15" i="3"/>
  <c r="I15" i="3"/>
  <c r="L15" i="3"/>
  <c r="O15" i="3"/>
  <c r="R15" i="3"/>
  <c r="U15" i="3"/>
  <c r="X15" i="3"/>
  <c r="AA15" i="3"/>
  <c r="AD15" i="3"/>
  <c r="AG15" i="3"/>
  <c r="AJ15" i="3"/>
  <c r="AM15" i="3"/>
  <c r="AP15" i="3"/>
  <c r="AS15" i="3"/>
  <c r="AV15" i="3"/>
  <c r="AY15" i="3"/>
  <c r="BB15" i="3"/>
  <c r="BE15" i="3"/>
  <c r="BH15" i="3"/>
  <c r="BK15" i="3"/>
  <c r="F16" i="3"/>
  <c r="I16" i="3"/>
  <c r="L16" i="3"/>
  <c r="O16" i="3"/>
  <c r="R16" i="3"/>
  <c r="U16" i="3"/>
  <c r="X16" i="3"/>
  <c r="AA16" i="3"/>
  <c r="AD16" i="3"/>
  <c r="AG16" i="3"/>
  <c r="AJ16" i="3"/>
  <c r="AM16" i="3"/>
  <c r="AP16" i="3"/>
  <c r="AS16" i="3"/>
  <c r="AV16" i="3"/>
  <c r="AY16" i="3"/>
  <c r="BB16" i="3"/>
  <c r="BE16" i="3"/>
  <c r="BH16" i="3"/>
  <c r="BK16" i="3"/>
  <c r="F22" i="3"/>
  <c r="I22" i="3"/>
  <c r="L22" i="3"/>
  <c r="O22" i="3"/>
  <c r="R22" i="3"/>
  <c r="U22" i="3"/>
  <c r="X22" i="3"/>
  <c r="AA22" i="3"/>
  <c r="AD22" i="3"/>
  <c r="AG22" i="3"/>
  <c r="AJ22" i="3"/>
  <c r="AM22" i="3"/>
  <c r="AP22" i="3"/>
  <c r="AS22" i="3"/>
  <c r="AV22" i="3"/>
  <c r="AY22" i="3"/>
  <c r="BB22" i="3"/>
  <c r="BE22" i="3"/>
  <c r="BH22" i="3"/>
  <c r="BK22" i="3"/>
  <c r="F23" i="3"/>
  <c r="I23" i="3"/>
  <c r="L23" i="3"/>
  <c r="O23" i="3"/>
  <c r="R23" i="3"/>
  <c r="U23" i="3"/>
  <c r="X23" i="3"/>
  <c r="AA23" i="3"/>
  <c r="AD23" i="3"/>
  <c r="AG23" i="3"/>
  <c r="AJ23" i="3"/>
  <c r="AM23" i="3"/>
  <c r="AP23" i="3"/>
  <c r="AS23" i="3"/>
  <c r="AV23" i="3"/>
  <c r="AY23" i="3"/>
  <c r="BB23" i="3"/>
  <c r="BE23" i="3"/>
  <c r="BH23" i="3"/>
  <c r="BK23" i="3"/>
  <c r="F29" i="3"/>
  <c r="I29" i="3"/>
  <c r="L29" i="3"/>
  <c r="O29" i="3"/>
  <c r="R29" i="3"/>
  <c r="U29" i="3"/>
  <c r="X29" i="3"/>
  <c r="AA29" i="3"/>
  <c r="AD29" i="3"/>
  <c r="AG29" i="3"/>
  <c r="AJ29" i="3"/>
  <c r="AM29" i="3"/>
  <c r="AP29" i="3"/>
  <c r="AS29" i="3"/>
  <c r="AV29" i="3"/>
  <c r="AY29" i="3"/>
  <c r="BB29" i="3"/>
  <c r="BE29" i="3"/>
  <c r="BH29" i="3"/>
  <c r="BK29" i="3"/>
  <c r="F30" i="3"/>
  <c r="I30" i="3"/>
  <c r="L30" i="3"/>
  <c r="O30" i="3"/>
  <c r="R30" i="3"/>
  <c r="U30" i="3"/>
  <c r="X30" i="3"/>
  <c r="AA30" i="3"/>
  <c r="AD30" i="3"/>
  <c r="AG30" i="3"/>
  <c r="AJ30" i="3"/>
  <c r="AM30" i="3"/>
  <c r="AP30" i="3"/>
  <c r="AS30" i="3"/>
  <c r="AV30" i="3"/>
  <c r="AY30" i="3"/>
  <c r="BB30" i="3"/>
  <c r="BE30" i="3"/>
  <c r="BH30" i="3"/>
  <c r="BK30" i="3"/>
  <c r="F31" i="3"/>
  <c r="I31" i="3"/>
  <c r="L31" i="3"/>
  <c r="O31" i="3"/>
  <c r="R31" i="3"/>
  <c r="U31" i="3"/>
  <c r="X31" i="3"/>
  <c r="AA31" i="3"/>
  <c r="AD31" i="3"/>
  <c r="AG31" i="3"/>
  <c r="AJ31" i="3"/>
  <c r="AM31" i="3"/>
  <c r="AP31" i="3"/>
  <c r="AS31" i="3"/>
  <c r="AV31" i="3"/>
  <c r="AY31" i="3"/>
  <c r="BB31" i="3"/>
  <c r="BE31" i="3"/>
  <c r="BH31" i="3"/>
  <c r="BK31" i="3"/>
  <c r="F32" i="3"/>
  <c r="I32" i="3"/>
  <c r="L32" i="3"/>
  <c r="O32" i="3"/>
  <c r="R32" i="3"/>
  <c r="U32" i="3"/>
  <c r="X32" i="3"/>
  <c r="AA32" i="3"/>
  <c r="AD32" i="3"/>
  <c r="AG32" i="3"/>
  <c r="AJ32" i="3"/>
  <c r="AM32" i="3"/>
  <c r="AP32" i="3"/>
  <c r="AS32" i="3"/>
  <c r="AV32" i="3"/>
  <c r="AY32" i="3"/>
  <c r="BB32" i="3"/>
  <c r="BE32" i="3"/>
  <c r="BH32" i="3"/>
  <c r="BK32" i="3"/>
  <c r="F33" i="3"/>
  <c r="I33" i="3"/>
  <c r="L33" i="3"/>
  <c r="O33" i="3"/>
  <c r="R33" i="3"/>
  <c r="U33" i="3"/>
  <c r="X33" i="3"/>
  <c r="AA33" i="3"/>
  <c r="AD33" i="3"/>
  <c r="AG33" i="3"/>
  <c r="AJ33" i="3"/>
  <c r="AM33" i="3"/>
  <c r="AP33" i="3"/>
  <c r="AS33" i="3"/>
  <c r="AV33" i="3"/>
  <c r="AY33" i="3"/>
  <c r="BB33" i="3"/>
  <c r="BE33" i="3"/>
  <c r="BH33" i="3"/>
  <c r="BK33" i="3"/>
  <c r="F34" i="3"/>
  <c r="I34" i="3"/>
  <c r="L34" i="3"/>
  <c r="O34" i="3"/>
  <c r="R34" i="3"/>
  <c r="U34" i="3"/>
  <c r="X34" i="3"/>
  <c r="AA34" i="3"/>
  <c r="AD34" i="3"/>
  <c r="AG34" i="3"/>
  <c r="AJ34" i="3"/>
  <c r="AM34" i="3"/>
  <c r="AP34" i="3"/>
  <c r="AS34" i="3"/>
  <c r="AV34" i="3"/>
  <c r="AY34" i="3"/>
  <c r="BB34" i="3"/>
  <c r="BE34" i="3"/>
  <c r="BH34" i="3"/>
  <c r="BK34" i="3"/>
  <c r="F35" i="3"/>
  <c r="I35" i="3"/>
  <c r="L35" i="3"/>
  <c r="O35" i="3"/>
  <c r="R35" i="3"/>
  <c r="U35" i="3"/>
  <c r="X35" i="3"/>
  <c r="AA35" i="3"/>
  <c r="AD35" i="3"/>
  <c r="AG35" i="3"/>
  <c r="AJ35" i="3"/>
  <c r="AM35" i="3"/>
  <c r="AP35" i="3"/>
  <c r="AS35" i="3"/>
  <c r="AV35" i="3"/>
  <c r="AY35" i="3"/>
  <c r="BB35" i="3"/>
  <c r="BE35" i="3"/>
  <c r="BH35" i="3"/>
  <c r="BK35" i="3"/>
  <c r="F36" i="3"/>
  <c r="I36" i="3"/>
  <c r="L36" i="3"/>
  <c r="O36" i="3"/>
  <c r="R36" i="3"/>
  <c r="U36" i="3"/>
  <c r="X36" i="3"/>
  <c r="AA36" i="3"/>
  <c r="AD36" i="3"/>
  <c r="AG36" i="3"/>
  <c r="AJ36" i="3"/>
  <c r="AM36" i="3"/>
  <c r="AP36" i="3"/>
  <c r="AS36" i="3"/>
  <c r="AV36" i="3"/>
  <c r="AY36" i="3"/>
  <c r="BB36" i="3"/>
  <c r="BE36" i="3"/>
  <c r="BH36" i="3"/>
  <c r="BK36" i="3"/>
  <c r="F37" i="3"/>
  <c r="I37" i="3"/>
  <c r="L37" i="3"/>
  <c r="O37" i="3"/>
  <c r="R37" i="3"/>
  <c r="U37" i="3"/>
  <c r="X37" i="3"/>
  <c r="AA37" i="3"/>
  <c r="AD37" i="3"/>
  <c r="AG37" i="3"/>
  <c r="AJ37" i="3"/>
  <c r="AM37" i="3"/>
  <c r="AP37" i="3"/>
  <c r="AS37" i="3"/>
  <c r="AV37" i="3"/>
  <c r="AY37" i="3"/>
  <c r="BB37" i="3"/>
  <c r="BE37" i="3"/>
  <c r="BH37" i="3"/>
  <c r="BK37" i="3"/>
  <c r="F38" i="3"/>
  <c r="I38" i="3"/>
  <c r="L38" i="3"/>
  <c r="O38" i="3"/>
  <c r="R38" i="3"/>
  <c r="U38" i="3"/>
  <c r="X38" i="3"/>
  <c r="AA38" i="3"/>
  <c r="AD38" i="3"/>
  <c r="AG38" i="3"/>
  <c r="AJ38" i="3"/>
  <c r="AM38" i="3"/>
  <c r="AP38" i="3"/>
  <c r="AS38" i="3"/>
  <c r="AV38" i="3"/>
  <c r="AY38" i="3"/>
  <c r="BB38" i="3"/>
  <c r="BE38" i="3"/>
  <c r="BH38" i="3"/>
  <c r="BK38" i="3"/>
  <c r="F39" i="3"/>
  <c r="I39" i="3"/>
  <c r="L39" i="3"/>
  <c r="O39" i="3"/>
  <c r="R39" i="3"/>
  <c r="U39" i="3"/>
  <c r="X39" i="3"/>
  <c r="AA39" i="3"/>
  <c r="AD39" i="3"/>
  <c r="AG39" i="3"/>
  <c r="AJ39" i="3"/>
  <c r="AM39" i="3"/>
  <c r="AP39" i="3"/>
  <c r="AS39" i="3"/>
  <c r="AV39" i="3"/>
  <c r="AY39" i="3"/>
  <c r="BB39" i="3"/>
  <c r="BE39" i="3"/>
  <c r="BH39" i="3"/>
  <c r="BK39" i="3"/>
  <c r="F40" i="3"/>
  <c r="I40" i="3"/>
  <c r="L40" i="3"/>
  <c r="O40" i="3"/>
  <c r="R40" i="3"/>
  <c r="U40" i="3"/>
  <c r="X40" i="3"/>
  <c r="AA40" i="3"/>
  <c r="AD40" i="3"/>
  <c r="AG40" i="3"/>
  <c r="AJ40" i="3"/>
  <c r="AM40" i="3"/>
  <c r="AP40" i="3"/>
  <c r="AS40" i="3"/>
  <c r="AV40" i="3"/>
  <c r="AY40" i="3"/>
  <c r="BB40" i="3"/>
  <c r="BE40" i="3"/>
  <c r="BH40" i="3"/>
  <c r="BK40" i="3"/>
  <c r="F41" i="3"/>
  <c r="I41" i="3"/>
  <c r="L41" i="3"/>
  <c r="O41" i="3"/>
  <c r="R41" i="3"/>
  <c r="U41" i="3"/>
  <c r="X41" i="3"/>
  <c r="AA41" i="3"/>
  <c r="AD41" i="3"/>
  <c r="AG41" i="3"/>
  <c r="AJ41" i="3"/>
  <c r="AM41" i="3"/>
  <c r="AP41" i="3"/>
  <c r="AS41" i="3"/>
  <c r="AV41" i="3"/>
  <c r="AY41" i="3"/>
  <c r="BB41" i="3"/>
  <c r="BE41" i="3"/>
  <c r="BH41" i="3"/>
  <c r="BK41" i="3"/>
  <c r="F42" i="3"/>
  <c r="I42" i="3"/>
  <c r="L42" i="3"/>
  <c r="O42" i="3"/>
  <c r="R42" i="3"/>
  <c r="U42" i="3"/>
  <c r="X42" i="3"/>
  <c r="AA42" i="3"/>
  <c r="AD42" i="3"/>
  <c r="AG42" i="3"/>
  <c r="AJ42" i="3"/>
  <c r="AM42" i="3"/>
  <c r="AP42" i="3"/>
  <c r="AS42" i="3"/>
  <c r="AV42" i="3"/>
  <c r="AY42" i="3"/>
  <c r="BB42" i="3"/>
  <c r="BE42" i="3"/>
  <c r="BH42" i="3"/>
  <c r="BK42" i="3"/>
  <c r="F43" i="3"/>
  <c r="I43" i="3"/>
  <c r="L43" i="3"/>
  <c r="O43" i="3"/>
  <c r="R43" i="3"/>
  <c r="U43" i="3"/>
  <c r="X43" i="3"/>
  <c r="AA43" i="3"/>
  <c r="AD43" i="3"/>
  <c r="AG43" i="3"/>
  <c r="AJ43" i="3"/>
  <c r="AM43" i="3"/>
  <c r="AP43" i="3"/>
  <c r="AS43" i="3"/>
  <c r="AV43" i="3"/>
  <c r="AY43" i="3"/>
  <c r="BB43" i="3"/>
  <c r="BE43" i="3"/>
  <c r="BH43" i="3"/>
  <c r="BK43" i="3"/>
  <c r="F44" i="3"/>
  <c r="I44" i="3"/>
  <c r="L44" i="3"/>
  <c r="O44" i="3"/>
  <c r="R44" i="3"/>
  <c r="U44" i="3"/>
  <c r="X44" i="3"/>
  <c r="AA44" i="3"/>
  <c r="AD44" i="3"/>
  <c r="AG44" i="3"/>
  <c r="AJ44" i="3"/>
  <c r="AM44" i="3"/>
  <c r="AP44" i="3"/>
  <c r="AS44" i="3"/>
  <c r="AV44" i="3"/>
  <c r="AY44" i="3"/>
  <c r="BB44" i="3"/>
  <c r="BE44" i="3"/>
  <c r="BH44" i="3"/>
  <c r="BK44" i="3"/>
  <c r="F45" i="3"/>
  <c r="I45" i="3"/>
  <c r="L45" i="3"/>
  <c r="O45" i="3"/>
  <c r="R45" i="3"/>
  <c r="U45" i="3"/>
  <c r="X45" i="3"/>
  <c r="AA45" i="3"/>
  <c r="AD45" i="3"/>
  <c r="AG45" i="3"/>
  <c r="AJ45" i="3"/>
  <c r="AM45" i="3"/>
  <c r="AP45" i="3"/>
  <c r="AS45" i="3"/>
  <c r="AV45" i="3"/>
  <c r="AY45" i="3"/>
  <c r="BB45" i="3"/>
  <c r="BE45" i="3"/>
  <c r="BH45" i="3"/>
  <c r="BK45" i="3"/>
  <c r="F46" i="3"/>
  <c r="I46" i="3"/>
  <c r="L46" i="3"/>
  <c r="O46" i="3"/>
  <c r="R46" i="3"/>
  <c r="U46" i="3"/>
  <c r="X46" i="3"/>
  <c r="AA46" i="3"/>
  <c r="AD46" i="3"/>
  <c r="AG46" i="3"/>
  <c r="AJ46" i="3"/>
  <c r="AM46" i="3"/>
  <c r="AP46" i="3"/>
  <c r="AS46" i="3"/>
  <c r="AV46" i="3"/>
  <c r="AY46" i="3"/>
  <c r="BB46" i="3"/>
  <c r="BE46" i="3"/>
  <c r="BH46" i="3"/>
  <c r="BK46" i="3"/>
  <c r="F47" i="3"/>
  <c r="I47" i="3"/>
  <c r="L47" i="3"/>
  <c r="O47" i="3"/>
  <c r="R47" i="3"/>
  <c r="U47" i="3"/>
  <c r="X47" i="3"/>
  <c r="AA47" i="3"/>
  <c r="AD47" i="3"/>
  <c r="AG47" i="3"/>
  <c r="AJ47" i="3"/>
  <c r="AM47" i="3"/>
  <c r="AP47" i="3"/>
  <c r="AS47" i="3"/>
  <c r="AV47" i="3"/>
  <c r="AY47" i="3"/>
  <c r="BB47" i="3"/>
  <c r="BE47" i="3"/>
  <c r="BH47" i="3"/>
  <c r="BK47" i="3"/>
  <c r="F48" i="3"/>
  <c r="I48" i="3"/>
  <c r="L48" i="3"/>
  <c r="O48" i="3"/>
  <c r="R48" i="3"/>
  <c r="U48" i="3"/>
  <c r="X48" i="3"/>
  <c r="AA48" i="3"/>
  <c r="AD48" i="3"/>
  <c r="AG48" i="3"/>
  <c r="AJ48" i="3"/>
  <c r="AM48" i="3"/>
  <c r="AP48" i="3"/>
  <c r="AS48" i="3"/>
  <c r="AV48" i="3"/>
  <c r="AY48" i="3"/>
  <c r="BB48" i="3"/>
  <c r="BE48" i="3"/>
  <c r="BH48" i="3"/>
  <c r="BK48" i="3"/>
  <c r="F49" i="3"/>
  <c r="I49" i="3"/>
  <c r="L49" i="3"/>
  <c r="O49" i="3"/>
  <c r="R49" i="3"/>
  <c r="U49" i="3"/>
  <c r="X49" i="3"/>
  <c r="AA49" i="3"/>
  <c r="AD49" i="3"/>
  <c r="AG49" i="3"/>
  <c r="AJ49" i="3"/>
  <c r="AM49" i="3"/>
  <c r="AP49" i="3"/>
  <c r="AS49" i="3"/>
  <c r="AV49" i="3"/>
  <c r="AY49" i="3"/>
  <c r="BB49" i="3"/>
  <c r="BE49" i="3"/>
  <c r="BH49" i="3"/>
  <c r="BK49" i="3"/>
  <c r="F50" i="3"/>
  <c r="I50" i="3"/>
  <c r="L50" i="3"/>
  <c r="O50" i="3"/>
  <c r="R50" i="3"/>
  <c r="U50" i="3"/>
  <c r="X50" i="3"/>
  <c r="AA50" i="3"/>
  <c r="AD50" i="3"/>
  <c r="AG50" i="3"/>
  <c r="AJ50" i="3"/>
  <c r="AM50" i="3"/>
  <c r="AP50" i="3"/>
  <c r="AS50" i="3"/>
  <c r="AV50" i="3"/>
  <c r="AY50" i="3"/>
  <c r="BB50" i="3"/>
  <c r="BE50" i="3"/>
  <c r="BH50" i="3"/>
  <c r="BK50" i="3"/>
  <c r="F51" i="3"/>
  <c r="I51" i="3"/>
  <c r="L51" i="3"/>
  <c r="O51" i="3"/>
  <c r="R51" i="3"/>
  <c r="U51" i="3"/>
  <c r="X51" i="3"/>
  <c r="AA51" i="3"/>
  <c r="AD51" i="3"/>
  <c r="AG51" i="3"/>
  <c r="AJ51" i="3"/>
  <c r="AM51" i="3"/>
  <c r="AP51" i="3"/>
  <c r="AS51" i="3"/>
  <c r="AV51" i="3"/>
  <c r="AY51" i="3"/>
  <c r="BB51" i="3"/>
  <c r="BE51" i="3"/>
  <c r="BH51" i="3"/>
  <c r="BK51" i="3"/>
  <c r="F52" i="3"/>
  <c r="I52" i="3"/>
  <c r="L52" i="3"/>
  <c r="O52" i="3"/>
  <c r="R52" i="3"/>
  <c r="U52" i="3"/>
  <c r="X52" i="3"/>
  <c r="AA52" i="3"/>
  <c r="AD52" i="3"/>
  <c r="AG52" i="3"/>
  <c r="AJ52" i="3"/>
  <c r="AM52" i="3"/>
  <c r="AP52" i="3"/>
  <c r="AS52" i="3"/>
  <c r="AV52" i="3"/>
  <c r="AY52" i="3"/>
  <c r="BB52" i="3"/>
  <c r="BE52" i="3"/>
  <c r="BH52" i="3"/>
  <c r="BK52" i="3"/>
  <c r="F53" i="3"/>
  <c r="I53" i="3"/>
  <c r="L53" i="3"/>
  <c r="O53" i="3"/>
  <c r="R53" i="3"/>
  <c r="U53" i="3"/>
  <c r="X53" i="3"/>
  <c r="AA53" i="3"/>
  <c r="AD53" i="3"/>
  <c r="AG53" i="3"/>
  <c r="AJ53" i="3"/>
  <c r="AM53" i="3"/>
  <c r="AP53" i="3"/>
  <c r="AS53" i="3"/>
  <c r="AV53" i="3"/>
  <c r="AY53" i="3"/>
  <c r="BB53" i="3"/>
  <c r="BE53" i="3"/>
  <c r="BH53" i="3"/>
  <c r="BK53" i="3"/>
  <c r="F54" i="3"/>
  <c r="I54" i="3"/>
  <c r="L54" i="3"/>
  <c r="O54" i="3"/>
  <c r="R54" i="3"/>
  <c r="U54" i="3"/>
  <c r="X54" i="3"/>
  <c r="AA54" i="3"/>
  <c r="AD54" i="3"/>
  <c r="AG54" i="3"/>
  <c r="AJ54" i="3"/>
  <c r="AM54" i="3"/>
  <c r="AP54" i="3"/>
  <c r="AS54" i="3"/>
  <c r="AV54" i="3"/>
  <c r="AY54" i="3"/>
  <c r="BB54" i="3"/>
  <c r="BE54" i="3"/>
  <c r="BH54" i="3"/>
  <c r="BK54" i="3"/>
  <c r="F55" i="3"/>
  <c r="I55" i="3"/>
  <c r="L55" i="3"/>
  <c r="O55" i="3"/>
  <c r="R55" i="3"/>
  <c r="U55" i="3"/>
  <c r="X55" i="3"/>
  <c r="AA55" i="3"/>
  <c r="AD55" i="3"/>
  <c r="AG55" i="3"/>
  <c r="AJ55" i="3"/>
  <c r="AM55" i="3"/>
  <c r="AP55" i="3"/>
  <c r="AS55" i="3"/>
  <c r="AV55" i="3"/>
  <c r="AY55" i="3"/>
  <c r="BB55" i="3"/>
  <c r="BE55" i="3"/>
  <c r="BH55" i="3"/>
  <c r="BK55" i="3"/>
  <c r="F56" i="3"/>
  <c r="I56" i="3"/>
  <c r="L56" i="3"/>
  <c r="O56" i="3"/>
  <c r="R56" i="3"/>
  <c r="U56" i="3"/>
  <c r="X56" i="3"/>
  <c r="AA56" i="3"/>
  <c r="AD56" i="3"/>
  <c r="AG56" i="3"/>
  <c r="AJ56" i="3"/>
  <c r="AM56" i="3"/>
  <c r="AP56" i="3"/>
  <c r="AS56" i="3"/>
  <c r="AV56" i="3"/>
  <c r="AY56" i="3"/>
  <c r="BB56" i="3"/>
  <c r="BE56" i="3"/>
  <c r="BH56" i="3"/>
  <c r="BK56" i="3"/>
  <c r="F57" i="3"/>
  <c r="I57" i="3"/>
  <c r="L57" i="3"/>
  <c r="O57" i="3"/>
  <c r="R57" i="3"/>
  <c r="U57" i="3"/>
  <c r="X57" i="3"/>
  <c r="AA57" i="3"/>
  <c r="AD57" i="3"/>
  <c r="AG57" i="3"/>
  <c r="AJ57" i="3"/>
  <c r="AM57" i="3"/>
  <c r="AP57" i="3"/>
  <c r="AS57" i="3"/>
  <c r="AV57" i="3"/>
  <c r="AY57" i="3"/>
  <c r="BB57" i="3"/>
  <c r="BE57" i="3"/>
  <c r="BH57" i="3"/>
  <c r="BK57" i="3"/>
  <c r="F58" i="3"/>
  <c r="I58" i="3"/>
  <c r="L58" i="3"/>
  <c r="O58" i="3"/>
  <c r="R58" i="3"/>
  <c r="U58" i="3"/>
  <c r="X58" i="3"/>
  <c r="AA58" i="3"/>
  <c r="AD58" i="3"/>
  <c r="AG58" i="3"/>
  <c r="AJ58" i="3"/>
  <c r="AM58" i="3"/>
  <c r="AP58" i="3"/>
  <c r="AS58" i="3"/>
  <c r="AV58" i="3"/>
  <c r="AY58" i="3"/>
  <c r="BB58" i="3"/>
  <c r="BE58" i="3"/>
  <c r="BH58" i="3"/>
  <c r="BK58" i="3"/>
  <c r="F59" i="3"/>
  <c r="I59" i="3"/>
  <c r="L59" i="3"/>
  <c r="O59" i="3"/>
  <c r="R59" i="3"/>
  <c r="U59" i="3"/>
  <c r="X59" i="3"/>
  <c r="AA59" i="3"/>
  <c r="AD59" i="3"/>
  <c r="AG59" i="3"/>
  <c r="AJ59" i="3"/>
  <c r="AM59" i="3"/>
  <c r="AP59" i="3"/>
  <c r="AS59" i="3"/>
  <c r="AV59" i="3"/>
  <c r="AY59" i="3"/>
  <c r="BB59" i="3"/>
  <c r="BE59" i="3"/>
  <c r="BH59" i="3"/>
  <c r="BK59" i="3"/>
  <c r="F60" i="3"/>
  <c r="I60" i="3"/>
  <c r="L60" i="3"/>
  <c r="O60" i="3"/>
  <c r="R60" i="3"/>
  <c r="U60" i="3"/>
  <c r="X60" i="3"/>
  <c r="AA60" i="3"/>
  <c r="AD60" i="3"/>
  <c r="AG60" i="3"/>
  <c r="AJ60" i="3"/>
  <c r="AM60" i="3"/>
  <c r="AP60" i="3"/>
  <c r="AS60" i="3"/>
  <c r="AV60" i="3"/>
  <c r="AY60" i="3"/>
  <c r="BB60" i="3"/>
  <c r="BE60" i="3"/>
  <c r="BH60" i="3"/>
  <c r="BK60" i="3"/>
  <c r="F61" i="3"/>
  <c r="I61" i="3"/>
  <c r="L61" i="3"/>
  <c r="O61" i="3"/>
  <c r="R61" i="3"/>
  <c r="U61" i="3"/>
  <c r="X61" i="3"/>
  <c r="AA61" i="3"/>
  <c r="AD61" i="3"/>
  <c r="AG61" i="3"/>
  <c r="AJ61" i="3"/>
  <c r="AM61" i="3"/>
  <c r="AP61" i="3"/>
  <c r="AS61" i="3"/>
  <c r="AV61" i="3"/>
  <c r="AY61" i="3"/>
  <c r="BB61" i="3"/>
  <c r="BE61" i="3"/>
  <c r="BH61" i="3"/>
  <c r="BK61" i="3"/>
  <c r="F62" i="3"/>
  <c r="I62" i="3"/>
  <c r="L62" i="3"/>
  <c r="O62" i="3"/>
  <c r="R62" i="3"/>
  <c r="U62" i="3"/>
  <c r="X62" i="3"/>
  <c r="AA62" i="3"/>
  <c r="AD62" i="3"/>
  <c r="AG62" i="3"/>
  <c r="AJ62" i="3"/>
  <c r="AM62" i="3"/>
  <c r="AP62" i="3"/>
  <c r="AS62" i="3"/>
  <c r="AV62" i="3"/>
  <c r="AY62" i="3"/>
  <c r="BB62" i="3"/>
  <c r="BE62" i="3"/>
  <c r="BH62" i="3"/>
  <c r="BK62" i="3"/>
  <c r="F63" i="3"/>
  <c r="I63" i="3"/>
  <c r="L63" i="3"/>
  <c r="O63" i="3"/>
  <c r="R63" i="3"/>
  <c r="U63" i="3"/>
  <c r="X63" i="3"/>
  <c r="AA63" i="3"/>
  <c r="AD63" i="3"/>
  <c r="AG63" i="3"/>
  <c r="AJ63" i="3"/>
  <c r="AM63" i="3"/>
  <c r="AP63" i="3"/>
  <c r="AS63" i="3"/>
  <c r="AV63" i="3"/>
  <c r="AY63" i="3"/>
  <c r="BB63" i="3"/>
  <c r="BE63" i="3"/>
  <c r="BH63" i="3"/>
  <c r="BK63" i="3"/>
  <c r="F68" i="3"/>
  <c r="I68" i="3"/>
  <c r="L68" i="3"/>
  <c r="O68" i="3"/>
  <c r="R68" i="3"/>
  <c r="U68" i="3"/>
  <c r="X68" i="3"/>
  <c r="AA68" i="3"/>
  <c r="AD68" i="3"/>
  <c r="AG68" i="3"/>
  <c r="AJ68" i="3"/>
  <c r="AM68" i="3"/>
  <c r="AP68" i="3"/>
  <c r="AS68" i="3"/>
  <c r="AV68" i="3"/>
  <c r="AY68" i="3"/>
  <c r="BB68" i="3"/>
  <c r="BE68" i="3"/>
  <c r="BH68" i="3"/>
  <c r="BK68" i="3"/>
  <c r="F69" i="3"/>
  <c r="I69" i="3"/>
  <c r="L69" i="3"/>
  <c r="O69" i="3"/>
  <c r="R69" i="3"/>
  <c r="U69" i="3"/>
  <c r="X69" i="3"/>
  <c r="AA69" i="3"/>
  <c r="AD69" i="3"/>
  <c r="AG69" i="3"/>
  <c r="AJ69" i="3"/>
  <c r="AM69" i="3"/>
  <c r="AP69" i="3"/>
  <c r="AS69" i="3"/>
  <c r="AV69" i="3"/>
  <c r="AY69" i="3"/>
  <c r="BB69" i="3"/>
  <c r="BE69" i="3"/>
  <c r="BH69" i="3"/>
  <c r="BK69" i="3"/>
  <c r="F70" i="3"/>
  <c r="I70" i="3"/>
  <c r="L70" i="3"/>
  <c r="O70" i="3"/>
  <c r="R70" i="3"/>
  <c r="U70" i="3"/>
  <c r="X70" i="3"/>
  <c r="AA70" i="3"/>
  <c r="AD70" i="3"/>
  <c r="AG70" i="3"/>
  <c r="AJ70" i="3"/>
  <c r="AM70" i="3"/>
  <c r="AP70" i="3"/>
  <c r="AS70" i="3"/>
  <c r="AV70" i="3"/>
  <c r="AY70" i="3"/>
  <c r="BB70" i="3"/>
  <c r="BE70" i="3"/>
  <c r="BH70" i="3"/>
  <c r="BK70" i="3"/>
  <c r="F71" i="3"/>
  <c r="I71" i="3"/>
  <c r="L71" i="3"/>
  <c r="O71" i="3"/>
  <c r="R71" i="3"/>
  <c r="U71" i="3"/>
  <c r="X71" i="3"/>
  <c r="AA71" i="3"/>
  <c r="AD71" i="3"/>
  <c r="AG71" i="3"/>
  <c r="AJ71" i="3"/>
  <c r="AM71" i="3"/>
  <c r="AP71" i="3"/>
  <c r="AS71" i="3"/>
  <c r="AV71" i="3"/>
  <c r="AY71" i="3"/>
  <c r="BB71" i="3"/>
  <c r="BE71" i="3"/>
  <c r="BH71" i="3"/>
  <c r="BK71" i="3"/>
  <c r="F72" i="3"/>
  <c r="I72" i="3"/>
  <c r="L72" i="3"/>
  <c r="O72" i="3"/>
  <c r="R72" i="3"/>
  <c r="U72" i="3"/>
  <c r="X72" i="3"/>
  <c r="AA72" i="3"/>
  <c r="AD72" i="3"/>
  <c r="AG72" i="3"/>
  <c r="AJ72" i="3"/>
  <c r="AM72" i="3"/>
  <c r="AP72" i="3"/>
  <c r="AS72" i="3"/>
  <c r="AV72" i="3"/>
  <c r="AY72" i="3"/>
  <c r="BB72" i="3"/>
  <c r="BE72" i="3"/>
  <c r="BH72" i="3"/>
  <c r="BK72" i="3"/>
  <c r="F73" i="3"/>
  <c r="I73" i="3"/>
  <c r="L73" i="3"/>
  <c r="O73" i="3"/>
  <c r="R73" i="3"/>
  <c r="U73" i="3"/>
  <c r="X73" i="3"/>
  <c r="AA73" i="3"/>
  <c r="AD73" i="3"/>
  <c r="AG73" i="3"/>
  <c r="AJ73" i="3"/>
  <c r="AM73" i="3"/>
  <c r="AP73" i="3"/>
  <c r="AS73" i="3"/>
  <c r="AV73" i="3"/>
  <c r="AY73" i="3"/>
  <c r="BB73" i="3"/>
  <c r="BE73" i="3"/>
  <c r="BH73" i="3"/>
  <c r="BK73" i="3"/>
  <c r="F74" i="3"/>
  <c r="I74" i="3"/>
  <c r="L74" i="3"/>
  <c r="O74" i="3"/>
  <c r="R74" i="3"/>
  <c r="U74" i="3"/>
  <c r="X74" i="3"/>
  <c r="AA74" i="3"/>
  <c r="AD74" i="3"/>
  <c r="AG74" i="3"/>
  <c r="AJ74" i="3"/>
  <c r="AM74" i="3"/>
  <c r="AP74" i="3"/>
  <c r="AS74" i="3"/>
  <c r="AV74" i="3"/>
  <c r="AY74" i="3"/>
  <c r="BB74" i="3"/>
  <c r="BE74" i="3"/>
  <c r="BH74" i="3"/>
  <c r="BK74" i="3"/>
  <c r="F75" i="3"/>
  <c r="I75" i="3"/>
  <c r="L75" i="3"/>
  <c r="O75" i="3"/>
  <c r="R75" i="3"/>
  <c r="U75" i="3"/>
  <c r="X75" i="3"/>
  <c r="AA75" i="3"/>
  <c r="AD75" i="3"/>
  <c r="AG75" i="3"/>
  <c r="AJ75" i="3"/>
  <c r="AM75" i="3"/>
  <c r="AP75" i="3"/>
  <c r="AS75" i="3"/>
  <c r="AV75" i="3"/>
  <c r="AY75" i="3"/>
  <c r="BB75" i="3"/>
  <c r="BE75" i="3"/>
  <c r="BH75" i="3"/>
  <c r="BK75" i="3"/>
  <c r="F76" i="3"/>
  <c r="I76" i="3"/>
  <c r="L76" i="3"/>
  <c r="O76" i="3"/>
  <c r="R76" i="3"/>
  <c r="U76" i="3"/>
  <c r="X76" i="3"/>
  <c r="AA76" i="3"/>
  <c r="AD76" i="3"/>
  <c r="AG76" i="3"/>
  <c r="AJ76" i="3"/>
  <c r="AM76" i="3"/>
  <c r="AP76" i="3"/>
  <c r="AS76" i="3"/>
  <c r="AV76" i="3"/>
  <c r="AY76" i="3"/>
  <c r="BB76" i="3"/>
  <c r="BE76" i="3"/>
  <c r="BH76" i="3"/>
  <c r="BK76" i="3"/>
  <c r="F77" i="3"/>
  <c r="I77" i="3"/>
  <c r="L77" i="3"/>
  <c r="O77" i="3"/>
  <c r="R77" i="3"/>
  <c r="U77" i="3"/>
  <c r="X77" i="3"/>
  <c r="AA77" i="3"/>
  <c r="AD77" i="3"/>
  <c r="AG77" i="3"/>
  <c r="AJ77" i="3"/>
  <c r="AM77" i="3"/>
  <c r="AP77" i="3"/>
  <c r="AS77" i="3"/>
  <c r="AV77" i="3"/>
  <c r="AY77" i="3"/>
  <c r="BB77" i="3"/>
  <c r="BE77" i="3"/>
  <c r="BH77" i="3"/>
  <c r="BK77" i="3"/>
  <c r="F78" i="3"/>
  <c r="I78" i="3"/>
  <c r="L78" i="3"/>
  <c r="O78" i="3"/>
  <c r="R78" i="3"/>
  <c r="U78" i="3"/>
  <c r="X78" i="3"/>
  <c r="AA78" i="3"/>
  <c r="AD78" i="3"/>
  <c r="AG78" i="3"/>
  <c r="AJ78" i="3"/>
  <c r="AM78" i="3"/>
  <c r="AP78" i="3"/>
  <c r="AS78" i="3"/>
  <c r="AV78" i="3"/>
  <c r="AY78" i="3"/>
  <c r="BB78" i="3"/>
  <c r="BE78" i="3"/>
  <c r="BH78" i="3"/>
  <c r="BK78" i="3"/>
  <c r="F79" i="3"/>
  <c r="I79" i="3"/>
  <c r="L79" i="3"/>
  <c r="O79" i="3"/>
  <c r="R79" i="3"/>
  <c r="U79" i="3"/>
  <c r="X79" i="3"/>
  <c r="AA79" i="3"/>
  <c r="AD79" i="3"/>
  <c r="AG79" i="3"/>
  <c r="AJ79" i="3"/>
  <c r="AM79" i="3"/>
  <c r="AP79" i="3"/>
  <c r="AS79" i="3"/>
  <c r="AV79" i="3"/>
  <c r="AY79" i="3"/>
  <c r="BB79" i="3"/>
  <c r="BE79" i="3"/>
  <c r="BH79" i="3"/>
  <c r="BK79" i="3"/>
  <c r="F80" i="3"/>
  <c r="I80" i="3"/>
  <c r="L80" i="3"/>
  <c r="O80" i="3"/>
  <c r="R80" i="3"/>
  <c r="U80" i="3"/>
  <c r="X80" i="3"/>
  <c r="AA80" i="3"/>
  <c r="AD80" i="3"/>
  <c r="AG80" i="3"/>
  <c r="AJ80" i="3"/>
  <c r="AM80" i="3"/>
  <c r="AP80" i="3"/>
  <c r="AS80" i="3"/>
  <c r="AV80" i="3"/>
  <c r="AY80" i="3"/>
  <c r="BB80" i="3"/>
  <c r="BE80" i="3"/>
  <c r="BH80" i="3"/>
  <c r="BK80" i="3"/>
  <c r="F81" i="3"/>
  <c r="I81" i="3"/>
  <c r="L81" i="3"/>
  <c r="O81" i="3"/>
  <c r="R81" i="3"/>
  <c r="U81" i="3"/>
  <c r="X81" i="3"/>
  <c r="AA81" i="3"/>
  <c r="AD81" i="3"/>
  <c r="AG81" i="3"/>
  <c r="AJ81" i="3"/>
  <c r="AM81" i="3"/>
  <c r="AP81" i="3"/>
  <c r="AS81" i="3"/>
  <c r="AV81" i="3"/>
  <c r="AY81" i="3"/>
  <c r="BB81" i="3"/>
  <c r="BE81" i="3"/>
  <c r="BH81" i="3"/>
  <c r="BK81" i="3"/>
  <c r="F82" i="3"/>
  <c r="I82" i="3"/>
  <c r="L82" i="3"/>
  <c r="O82" i="3"/>
  <c r="R82" i="3"/>
  <c r="U82" i="3"/>
  <c r="X82" i="3"/>
  <c r="AA82" i="3"/>
  <c r="AD82" i="3"/>
  <c r="AG82" i="3"/>
  <c r="AJ82" i="3"/>
  <c r="AM82" i="3"/>
  <c r="AP82" i="3"/>
  <c r="AS82" i="3"/>
  <c r="AV82" i="3"/>
  <c r="AY82" i="3"/>
  <c r="BB82" i="3"/>
  <c r="BE82" i="3"/>
  <c r="BH82" i="3"/>
  <c r="BK82" i="3"/>
  <c r="F83" i="3"/>
  <c r="I83" i="3"/>
  <c r="L83" i="3"/>
  <c r="O83" i="3"/>
  <c r="R83" i="3"/>
  <c r="U83" i="3"/>
  <c r="X83" i="3"/>
  <c r="AA83" i="3"/>
  <c r="AD83" i="3"/>
  <c r="AG83" i="3"/>
  <c r="AJ83" i="3"/>
  <c r="AM83" i="3"/>
  <c r="AP83" i="3"/>
  <c r="AS83" i="3"/>
  <c r="AV83" i="3"/>
  <c r="AY83" i="3"/>
  <c r="BB83" i="3"/>
  <c r="BE83" i="3"/>
  <c r="BH83" i="3"/>
  <c r="BK83" i="3"/>
  <c r="F84" i="3"/>
  <c r="I84" i="3"/>
  <c r="L84" i="3"/>
  <c r="O84" i="3"/>
  <c r="R84" i="3"/>
  <c r="U84" i="3"/>
  <c r="X84" i="3"/>
  <c r="AA84" i="3"/>
  <c r="AD84" i="3"/>
  <c r="AG84" i="3"/>
  <c r="AJ84" i="3"/>
  <c r="AM84" i="3"/>
  <c r="AP84" i="3"/>
  <c r="AS84" i="3"/>
  <c r="AV84" i="3"/>
  <c r="AY84" i="3"/>
  <c r="BB84" i="3"/>
  <c r="BE84" i="3"/>
  <c r="BH84" i="3"/>
  <c r="BK84" i="3"/>
  <c r="F85" i="3"/>
  <c r="I85" i="3"/>
  <c r="L85" i="3"/>
  <c r="O85" i="3"/>
  <c r="R85" i="3"/>
  <c r="U85" i="3"/>
  <c r="X85" i="3"/>
  <c r="AA85" i="3"/>
  <c r="AD85" i="3"/>
  <c r="AG85" i="3"/>
  <c r="AJ85" i="3"/>
  <c r="AM85" i="3"/>
  <c r="AP85" i="3"/>
  <c r="AS85" i="3"/>
  <c r="AV85" i="3"/>
  <c r="AY85" i="3"/>
  <c r="BB85" i="3"/>
  <c r="BE85" i="3"/>
  <c r="BH85" i="3"/>
  <c r="BK85" i="3"/>
  <c r="F86" i="3"/>
  <c r="I86" i="3"/>
  <c r="L86" i="3"/>
  <c r="O86" i="3"/>
  <c r="R86" i="3"/>
  <c r="U86" i="3"/>
  <c r="X86" i="3"/>
  <c r="AA86" i="3"/>
  <c r="AD86" i="3"/>
  <c r="AG86" i="3"/>
  <c r="AJ86" i="3"/>
  <c r="AM86" i="3"/>
  <c r="AP86" i="3"/>
  <c r="AS86" i="3"/>
  <c r="AV86" i="3"/>
  <c r="AY86" i="3"/>
  <c r="BB86" i="3"/>
  <c r="BE86" i="3"/>
  <c r="BH86" i="3"/>
  <c r="BK86" i="3"/>
  <c r="F87" i="3"/>
  <c r="I87" i="3"/>
  <c r="L87" i="3"/>
  <c r="O87" i="3"/>
  <c r="R87" i="3"/>
  <c r="U87" i="3"/>
  <c r="X87" i="3"/>
  <c r="AA87" i="3"/>
  <c r="AD87" i="3"/>
  <c r="AG87" i="3"/>
  <c r="AJ87" i="3"/>
  <c r="AM87" i="3"/>
  <c r="AP87" i="3"/>
  <c r="AS87" i="3"/>
  <c r="AV87" i="3"/>
  <c r="AY87" i="3"/>
  <c r="BB87" i="3"/>
  <c r="BE87" i="3"/>
  <c r="BH87" i="3"/>
  <c r="BK87" i="3"/>
  <c r="F88" i="3"/>
  <c r="I88" i="3"/>
  <c r="L88" i="3"/>
  <c r="O88" i="3"/>
  <c r="R88" i="3"/>
  <c r="U88" i="3"/>
  <c r="X88" i="3"/>
  <c r="AA88" i="3"/>
  <c r="AD88" i="3"/>
  <c r="AG88" i="3"/>
  <c r="AJ88" i="3"/>
  <c r="AM88" i="3"/>
  <c r="AP88" i="3"/>
  <c r="AS88" i="3"/>
  <c r="AV88" i="3"/>
  <c r="AY88" i="3"/>
  <c r="BB88" i="3"/>
  <c r="BE88" i="3"/>
  <c r="BH88" i="3"/>
  <c r="BK88" i="3"/>
  <c r="F89" i="3"/>
  <c r="I89" i="3"/>
  <c r="L89" i="3"/>
  <c r="O89" i="3"/>
  <c r="R89" i="3"/>
  <c r="U89" i="3"/>
  <c r="X89" i="3"/>
  <c r="AA89" i="3"/>
  <c r="AD89" i="3"/>
  <c r="AG89" i="3"/>
  <c r="AJ89" i="3"/>
  <c r="AM89" i="3"/>
  <c r="AP89" i="3"/>
  <c r="AS89" i="3"/>
  <c r="AV89" i="3"/>
  <c r="AY89" i="3"/>
  <c r="BB89" i="3"/>
  <c r="BE89" i="3"/>
  <c r="BH89" i="3"/>
  <c r="BK89" i="3"/>
  <c r="F90" i="3"/>
  <c r="I90" i="3"/>
  <c r="L90" i="3"/>
  <c r="O90" i="3"/>
  <c r="R90" i="3"/>
  <c r="U90" i="3"/>
  <c r="X90" i="3"/>
  <c r="AA90" i="3"/>
  <c r="AD90" i="3"/>
  <c r="AG90" i="3"/>
  <c r="AJ90" i="3"/>
  <c r="AM90" i="3"/>
  <c r="AP90" i="3"/>
  <c r="AS90" i="3"/>
  <c r="AV90" i="3"/>
  <c r="AY90" i="3"/>
  <c r="BB90" i="3"/>
  <c r="BE90" i="3"/>
  <c r="BH90" i="3"/>
  <c r="BK90" i="3"/>
  <c r="F91" i="3"/>
  <c r="I91" i="3"/>
  <c r="L91" i="3"/>
  <c r="O91" i="3"/>
  <c r="R91" i="3"/>
  <c r="U91" i="3"/>
  <c r="X91" i="3"/>
  <c r="AA91" i="3"/>
  <c r="AD91" i="3"/>
  <c r="AG91" i="3"/>
  <c r="AJ91" i="3"/>
  <c r="AM91" i="3"/>
  <c r="AP91" i="3"/>
  <c r="AS91" i="3"/>
  <c r="AV91" i="3"/>
  <c r="AY91" i="3"/>
  <c r="BB91" i="3"/>
  <c r="BE91" i="3"/>
  <c r="BH91" i="3"/>
  <c r="BK91" i="3"/>
  <c r="F92" i="3"/>
  <c r="I92" i="3"/>
  <c r="L92" i="3"/>
  <c r="O92" i="3"/>
  <c r="R92" i="3"/>
  <c r="U92" i="3"/>
  <c r="X92" i="3"/>
  <c r="AA92" i="3"/>
  <c r="AD92" i="3"/>
  <c r="AG92" i="3"/>
  <c r="AJ92" i="3"/>
  <c r="AM92" i="3"/>
  <c r="AP92" i="3"/>
  <c r="AS92" i="3"/>
  <c r="AV92" i="3"/>
  <c r="AY92" i="3"/>
  <c r="BB92" i="3"/>
  <c r="BE92" i="3"/>
  <c r="BH92" i="3"/>
  <c r="BK92" i="3"/>
  <c r="F93" i="3"/>
  <c r="I93" i="3"/>
  <c r="L93" i="3"/>
  <c r="O93" i="3"/>
  <c r="R93" i="3"/>
  <c r="U93" i="3"/>
  <c r="X93" i="3"/>
  <c r="AA93" i="3"/>
  <c r="AD93" i="3"/>
  <c r="AG93" i="3"/>
  <c r="AJ93" i="3"/>
  <c r="AM93" i="3"/>
  <c r="AP93" i="3"/>
  <c r="AS93" i="3"/>
  <c r="AV93" i="3"/>
  <c r="AY93" i="3"/>
  <c r="BB93" i="3"/>
  <c r="BE93" i="3"/>
  <c r="BH93" i="3"/>
  <c r="BK93" i="3"/>
  <c r="F94" i="3"/>
  <c r="I94" i="3"/>
  <c r="L94" i="3"/>
  <c r="O94" i="3"/>
  <c r="R94" i="3"/>
  <c r="U94" i="3"/>
  <c r="X94" i="3"/>
  <c r="AA94" i="3"/>
  <c r="AD94" i="3"/>
  <c r="AG94" i="3"/>
  <c r="AJ94" i="3"/>
  <c r="AM94" i="3"/>
  <c r="AP94" i="3"/>
  <c r="AS94" i="3"/>
  <c r="AV94" i="3"/>
  <c r="AY94" i="3"/>
  <c r="BB94" i="3"/>
  <c r="BE94" i="3"/>
  <c r="BH94" i="3"/>
  <c r="BK94" i="3"/>
  <c r="F95" i="3"/>
  <c r="I95" i="3"/>
  <c r="L95" i="3"/>
  <c r="O95" i="3"/>
  <c r="R95" i="3"/>
  <c r="U95" i="3"/>
  <c r="X95" i="3"/>
  <c r="AA95" i="3"/>
  <c r="AD95" i="3"/>
  <c r="AG95" i="3"/>
  <c r="AJ95" i="3"/>
  <c r="AM95" i="3"/>
  <c r="AP95" i="3"/>
  <c r="AS95" i="3"/>
  <c r="AV95" i="3"/>
  <c r="AY95" i="3"/>
  <c r="BB95" i="3"/>
  <c r="BE95" i="3"/>
  <c r="BH95" i="3"/>
  <c r="BK95" i="3"/>
  <c r="F96" i="3"/>
  <c r="I96" i="3"/>
  <c r="L96" i="3"/>
  <c r="O96" i="3"/>
  <c r="R96" i="3"/>
  <c r="U96" i="3"/>
  <c r="X96" i="3"/>
  <c r="AA96" i="3"/>
  <c r="AD96" i="3"/>
  <c r="AG96" i="3"/>
  <c r="AJ96" i="3"/>
  <c r="AM96" i="3"/>
  <c r="AP96" i="3"/>
  <c r="AS96" i="3"/>
  <c r="AV96" i="3"/>
  <c r="AY96" i="3"/>
  <c r="BB96" i="3"/>
  <c r="BE96" i="3"/>
  <c r="BH96" i="3"/>
  <c r="BK96" i="3"/>
  <c r="F97" i="3"/>
  <c r="I97" i="3"/>
  <c r="L97" i="3"/>
  <c r="O97" i="3"/>
  <c r="R97" i="3"/>
  <c r="U97" i="3"/>
  <c r="X97" i="3"/>
  <c r="AA97" i="3"/>
  <c r="AD97" i="3"/>
  <c r="AG97" i="3"/>
  <c r="AJ97" i="3"/>
  <c r="AM97" i="3"/>
  <c r="AP97" i="3"/>
  <c r="AS97" i="3"/>
  <c r="AV97" i="3"/>
  <c r="AY97" i="3"/>
  <c r="BB97" i="3"/>
  <c r="BE97" i="3"/>
  <c r="BH97" i="3"/>
  <c r="BK97" i="3"/>
  <c r="F98" i="3"/>
  <c r="I98" i="3"/>
  <c r="L98" i="3"/>
  <c r="O98" i="3"/>
  <c r="R98" i="3"/>
  <c r="U98" i="3"/>
  <c r="X98" i="3"/>
  <c r="AA98" i="3"/>
  <c r="AD98" i="3"/>
  <c r="AG98" i="3"/>
  <c r="AJ98" i="3"/>
  <c r="AM98" i="3"/>
  <c r="AP98" i="3"/>
  <c r="AS98" i="3"/>
  <c r="AV98" i="3"/>
  <c r="AY98" i="3"/>
  <c r="BB98" i="3"/>
  <c r="BE98" i="3"/>
  <c r="BH98" i="3"/>
  <c r="BK98" i="3"/>
  <c r="F99" i="3"/>
  <c r="I99" i="3"/>
  <c r="L99" i="3"/>
  <c r="O99" i="3"/>
  <c r="R99" i="3"/>
  <c r="U99" i="3"/>
  <c r="X99" i="3"/>
  <c r="AA99" i="3"/>
  <c r="AD99" i="3"/>
  <c r="AG99" i="3"/>
  <c r="AJ99" i="3"/>
  <c r="AM99" i="3"/>
  <c r="AP99" i="3"/>
  <c r="AS99" i="3"/>
  <c r="AV99" i="3"/>
  <c r="AY99" i="3"/>
  <c r="BB99" i="3"/>
  <c r="BE99" i="3"/>
  <c r="BH99" i="3"/>
  <c r="BK99" i="3"/>
  <c r="F100" i="3"/>
  <c r="I100" i="3"/>
  <c r="L100" i="3"/>
  <c r="O100" i="3"/>
  <c r="R100" i="3"/>
  <c r="U100" i="3"/>
  <c r="X100" i="3"/>
  <c r="AA100" i="3"/>
  <c r="AD100" i="3"/>
  <c r="AG100" i="3"/>
  <c r="AJ100" i="3"/>
  <c r="AM100" i="3"/>
  <c r="AP100" i="3"/>
  <c r="AS100" i="3"/>
  <c r="AV100" i="3"/>
  <c r="AY100" i="3"/>
  <c r="BB100" i="3"/>
  <c r="BE100" i="3"/>
  <c r="BH100" i="3"/>
  <c r="BK100" i="3"/>
  <c r="F101" i="3"/>
  <c r="I101" i="3"/>
  <c r="L101" i="3"/>
  <c r="O101" i="3"/>
  <c r="R101" i="3"/>
  <c r="U101" i="3"/>
  <c r="X101" i="3"/>
  <c r="AA101" i="3"/>
  <c r="AD101" i="3"/>
  <c r="AG101" i="3"/>
  <c r="AJ101" i="3"/>
  <c r="AM101" i="3"/>
  <c r="AP101" i="3"/>
  <c r="AS101" i="3"/>
  <c r="AV101" i="3"/>
  <c r="AY101" i="3"/>
  <c r="BB101" i="3"/>
  <c r="BE101" i="3"/>
  <c r="BH101" i="3"/>
  <c r="BK101" i="3"/>
  <c r="F102" i="3"/>
  <c r="I102" i="3"/>
  <c r="L102" i="3"/>
  <c r="O102" i="3"/>
  <c r="R102" i="3"/>
  <c r="U102" i="3"/>
  <c r="X102" i="3"/>
  <c r="AA102" i="3"/>
  <c r="AD102" i="3"/>
  <c r="AG102" i="3"/>
  <c r="AJ102" i="3"/>
  <c r="AM102" i="3"/>
  <c r="AP102" i="3"/>
  <c r="AS102" i="3"/>
  <c r="AV102" i="3"/>
  <c r="AY102" i="3"/>
  <c r="BB102" i="3"/>
  <c r="BE102" i="3"/>
  <c r="BH102" i="3"/>
  <c r="BK102" i="3"/>
  <c r="F107" i="3"/>
  <c r="I107" i="3"/>
  <c r="L107" i="3"/>
  <c r="O107" i="3"/>
  <c r="R107" i="3"/>
  <c r="U107" i="3"/>
  <c r="X107" i="3"/>
  <c r="AA107" i="3"/>
  <c r="AD107" i="3"/>
  <c r="AG107" i="3"/>
  <c r="AJ107" i="3"/>
  <c r="AM107" i="3"/>
  <c r="AP107" i="3"/>
  <c r="AS107" i="3"/>
  <c r="AV107" i="3"/>
  <c r="AY107" i="3"/>
  <c r="BB107" i="3"/>
  <c r="BE107" i="3"/>
  <c r="BH107" i="3"/>
  <c r="BK107" i="3"/>
  <c r="F108" i="3"/>
  <c r="I108" i="3"/>
  <c r="L108" i="3"/>
  <c r="O108" i="3"/>
  <c r="R108" i="3"/>
  <c r="U108" i="3"/>
  <c r="X108" i="3"/>
  <c r="AA108" i="3"/>
  <c r="AD108" i="3"/>
  <c r="AG108" i="3"/>
  <c r="AJ108" i="3"/>
  <c r="AM108" i="3"/>
  <c r="AP108" i="3"/>
  <c r="AS108" i="3"/>
  <c r="AV108" i="3"/>
  <c r="AY108" i="3"/>
  <c r="BB108" i="3"/>
  <c r="BE108" i="3"/>
  <c r="BH108" i="3"/>
  <c r="BK108" i="3"/>
  <c r="F109" i="3"/>
  <c r="I109" i="3"/>
  <c r="L109" i="3"/>
  <c r="O109" i="3"/>
  <c r="R109" i="3"/>
  <c r="U109" i="3"/>
  <c r="X109" i="3"/>
  <c r="AA109" i="3"/>
  <c r="AD109" i="3"/>
  <c r="AG109" i="3"/>
  <c r="AJ109" i="3"/>
  <c r="AM109" i="3"/>
  <c r="AP109" i="3"/>
  <c r="AS109" i="3"/>
  <c r="AV109" i="3"/>
  <c r="AY109" i="3"/>
  <c r="BB109" i="3"/>
  <c r="BE109" i="3"/>
  <c r="BH109" i="3"/>
  <c r="BK109" i="3"/>
  <c r="F113" i="3"/>
  <c r="I113" i="3"/>
  <c r="L113" i="3"/>
  <c r="O113" i="3"/>
  <c r="R113" i="3"/>
  <c r="U113" i="3"/>
  <c r="X113" i="3"/>
  <c r="AA113" i="3"/>
  <c r="AD113" i="3"/>
  <c r="AG113" i="3"/>
  <c r="AJ113" i="3"/>
  <c r="AM113" i="3"/>
  <c r="AP113" i="3"/>
  <c r="AS113" i="3"/>
  <c r="AV113" i="3"/>
  <c r="AY113" i="3"/>
  <c r="BB113" i="3"/>
  <c r="BE113" i="3"/>
  <c r="BH113" i="3"/>
  <c r="BK113" i="3"/>
  <c r="F116" i="3"/>
  <c r="I116" i="3"/>
  <c r="L116" i="3"/>
  <c r="O116" i="3"/>
  <c r="R116" i="3"/>
  <c r="U116" i="3"/>
  <c r="X116" i="3"/>
  <c r="AA116" i="3"/>
  <c r="AD116" i="3"/>
  <c r="AG116" i="3"/>
  <c r="AJ116" i="3"/>
  <c r="AM116" i="3"/>
  <c r="AP116" i="3"/>
  <c r="AS116" i="3"/>
  <c r="AV116" i="3"/>
  <c r="AY116" i="3"/>
  <c r="BB116" i="3"/>
  <c r="BE116" i="3"/>
  <c r="BH116" i="3"/>
  <c r="BK116" i="3"/>
  <c r="F119" i="3"/>
  <c r="I119" i="3"/>
  <c r="L119" i="3"/>
  <c r="O119" i="3"/>
  <c r="R119" i="3"/>
  <c r="U119" i="3"/>
  <c r="X119" i="3"/>
  <c r="AA119" i="3"/>
  <c r="AD119" i="3"/>
  <c r="AG119" i="3"/>
  <c r="AJ119" i="3"/>
  <c r="AM119" i="3"/>
  <c r="AP119" i="3"/>
  <c r="AS119" i="3"/>
  <c r="AV119" i="3"/>
  <c r="AY119" i="3"/>
  <c r="BB119" i="3"/>
  <c r="BE119" i="3"/>
  <c r="BH119" i="3"/>
  <c r="BK119" i="3"/>
  <c r="F122" i="3"/>
  <c r="I122" i="3"/>
  <c r="L122" i="3"/>
  <c r="O122" i="3"/>
  <c r="R122" i="3"/>
  <c r="U122" i="3"/>
  <c r="X122" i="3"/>
  <c r="AA122" i="3"/>
  <c r="AD122" i="3"/>
  <c r="AG122" i="3"/>
  <c r="AJ122" i="3"/>
  <c r="AM122" i="3"/>
  <c r="AP122" i="3"/>
  <c r="AS122" i="3"/>
  <c r="AV122" i="3"/>
  <c r="AY122" i="3"/>
  <c r="BB122" i="3"/>
  <c r="BE122" i="3"/>
  <c r="BH122" i="3"/>
  <c r="BK122" i="3"/>
  <c r="F125" i="3"/>
  <c r="I125" i="3"/>
  <c r="L125" i="3"/>
  <c r="O125" i="3"/>
  <c r="R125" i="3"/>
  <c r="U125" i="3"/>
  <c r="X125" i="3"/>
  <c r="AA125" i="3"/>
  <c r="AD125" i="3"/>
  <c r="AG125" i="3"/>
  <c r="AJ125" i="3"/>
  <c r="AM125" i="3"/>
  <c r="AP125" i="3"/>
  <c r="AS125" i="3"/>
  <c r="AV125" i="3"/>
  <c r="AY125" i="3"/>
  <c r="BB125" i="3"/>
  <c r="BE125" i="3"/>
  <c r="BH125" i="3"/>
  <c r="BK125" i="3"/>
  <c r="F126" i="3"/>
  <c r="I126" i="3"/>
  <c r="L126" i="3"/>
  <c r="O126" i="3"/>
  <c r="R126" i="3"/>
  <c r="U126" i="3"/>
  <c r="X126" i="3"/>
  <c r="AA126" i="3"/>
  <c r="AD126" i="3"/>
  <c r="AG126" i="3"/>
  <c r="AJ126" i="3"/>
  <c r="AM126" i="3"/>
  <c r="AP126" i="3"/>
  <c r="AS126" i="3"/>
  <c r="AV126" i="3"/>
  <c r="AY126" i="3"/>
  <c r="BB126" i="3"/>
  <c r="BE126" i="3"/>
  <c r="BH126" i="3"/>
  <c r="BK126" i="3"/>
  <c r="F130" i="3"/>
  <c r="I130" i="3"/>
  <c r="L130" i="3"/>
  <c r="O130" i="3"/>
  <c r="R130" i="3"/>
  <c r="U130" i="3"/>
  <c r="X130" i="3"/>
  <c r="AA130" i="3"/>
  <c r="AD130" i="3"/>
  <c r="AG130" i="3"/>
  <c r="AJ130" i="3"/>
  <c r="AM130" i="3"/>
  <c r="AP130" i="3"/>
  <c r="AS130" i="3"/>
  <c r="AV130" i="3"/>
  <c r="AY130" i="3"/>
  <c r="BB130" i="3"/>
  <c r="BE130" i="3"/>
  <c r="BH130" i="3"/>
  <c r="BK130" i="3"/>
  <c r="F131" i="3"/>
  <c r="I131" i="3"/>
  <c r="L131" i="3"/>
  <c r="O131" i="3"/>
  <c r="R131" i="3"/>
  <c r="U131" i="3"/>
  <c r="X131" i="3"/>
  <c r="AA131" i="3"/>
  <c r="AD131" i="3"/>
  <c r="AG131" i="3"/>
  <c r="AJ131" i="3"/>
  <c r="AM131" i="3"/>
  <c r="AP131" i="3"/>
  <c r="AS131" i="3"/>
  <c r="AV131" i="3"/>
  <c r="AY131" i="3"/>
  <c r="BB131" i="3"/>
  <c r="BE131" i="3"/>
  <c r="BH131" i="3"/>
  <c r="BK131" i="3"/>
  <c r="F159" i="3"/>
  <c r="I159" i="3"/>
  <c r="L159" i="3"/>
  <c r="O159" i="3"/>
  <c r="R159" i="3"/>
  <c r="U159" i="3"/>
  <c r="X159" i="3"/>
  <c r="AA159" i="3"/>
  <c r="AD159" i="3"/>
  <c r="AG159" i="3"/>
  <c r="AJ159" i="3"/>
  <c r="AM159" i="3"/>
  <c r="AP159" i="3"/>
  <c r="AS159" i="3"/>
  <c r="AV159" i="3"/>
  <c r="AY159" i="3"/>
  <c r="BB159" i="3"/>
  <c r="BE159" i="3"/>
  <c r="BH159" i="3"/>
  <c r="BK159" i="3"/>
  <c r="F160" i="3"/>
  <c r="I160" i="3"/>
  <c r="L160" i="3"/>
  <c r="O160" i="3"/>
  <c r="R160" i="3"/>
  <c r="U160" i="3"/>
  <c r="X160" i="3"/>
  <c r="AA160" i="3"/>
  <c r="AD160" i="3"/>
  <c r="AG160" i="3"/>
  <c r="AJ160" i="3"/>
  <c r="AM160" i="3"/>
  <c r="AP160" i="3"/>
  <c r="AS160" i="3"/>
  <c r="AV160" i="3"/>
  <c r="AY160" i="3"/>
  <c r="BB160" i="3"/>
  <c r="BE160" i="3"/>
  <c r="BH160" i="3"/>
  <c r="BK160" i="3"/>
  <c r="F161" i="3"/>
  <c r="I161" i="3"/>
  <c r="L161" i="3"/>
  <c r="O161" i="3"/>
  <c r="R161" i="3"/>
  <c r="U161" i="3"/>
  <c r="X161" i="3"/>
  <c r="AA161" i="3"/>
  <c r="AD161" i="3"/>
  <c r="AG161" i="3"/>
  <c r="AJ161" i="3"/>
  <c r="AM161" i="3"/>
  <c r="AP161" i="3"/>
  <c r="AS161" i="3"/>
  <c r="AV161" i="3"/>
  <c r="AY161" i="3"/>
  <c r="BB161" i="3"/>
  <c r="BE161" i="3"/>
  <c r="BH161" i="3"/>
  <c r="BK161" i="3"/>
  <c r="F162" i="3"/>
  <c r="I162" i="3"/>
  <c r="L162" i="3"/>
  <c r="O162" i="3"/>
  <c r="R162" i="3"/>
  <c r="U162" i="3"/>
  <c r="X162" i="3"/>
  <c r="AA162" i="3"/>
  <c r="AD162" i="3"/>
  <c r="AG162" i="3"/>
  <c r="AJ162" i="3"/>
  <c r="AM162" i="3"/>
  <c r="AP162" i="3"/>
  <c r="AS162" i="3"/>
  <c r="AV162" i="3"/>
  <c r="AY162" i="3"/>
  <c r="BB162" i="3"/>
  <c r="BE162" i="3"/>
  <c r="BH162" i="3"/>
  <c r="BK162" i="3"/>
  <c r="F163" i="3"/>
  <c r="I163" i="3"/>
  <c r="L163" i="3"/>
  <c r="O163" i="3"/>
  <c r="R163" i="3"/>
  <c r="U163" i="3"/>
  <c r="X163" i="3"/>
  <c r="AA163" i="3"/>
  <c r="AD163" i="3"/>
  <c r="AG163" i="3"/>
  <c r="AJ163" i="3"/>
  <c r="AM163" i="3"/>
  <c r="AP163" i="3"/>
  <c r="AS163" i="3"/>
  <c r="AV163" i="3"/>
  <c r="AY163" i="3"/>
  <c r="BB163" i="3"/>
  <c r="BE163" i="3"/>
  <c r="BH163" i="3"/>
  <c r="BK163" i="3"/>
  <c r="F164" i="3"/>
  <c r="I164" i="3"/>
  <c r="L164" i="3"/>
  <c r="O164" i="3"/>
  <c r="R164" i="3"/>
  <c r="U164" i="3"/>
  <c r="X164" i="3"/>
  <c r="AA164" i="3"/>
  <c r="AD164" i="3"/>
  <c r="AG164" i="3"/>
  <c r="AJ164" i="3"/>
  <c r="AM164" i="3"/>
  <c r="AP164" i="3"/>
  <c r="AS164" i="3"/>
  <c r="AV164" i="3"/>
  <c r="AY164" i="3"/>
  <c r="BB164" i="3"/>
  <c r="BE164" i="3"/>
  <c r="BH164" i="3"/>
  <c r="BK164" i="3"/>
  <c r="F165" i="3"/>
  <c r="I165" i="3"/>
  <c r="L165" i="3"/>
  <c r="O165" i="3"/>
  <c r="R165" i="3"/>
  <c r="U165" i="3"/>
  <c r="X165" i="3"/>
  <c r="AA165" i="3"/>
  <c r="AD165" i="3"/>
  <c r="AG165" i="3"/>
  <c r="AJ165" i="3"/>
  <c r="AM165" i="3"/>
  <c r="AP165" i="3"/>
  <c r="AS165" i="3"/>
  <c r="AV165" i="3"/>
  <c r="AY165" i="3"/>
  <c r="BB165" i="3"/>
  <c r="BE165" i="3"/>
  <c r="BH165" i="3"/>
  <c r="BK165" i="3"/>
  <c r="F166" i="3"/>
  <c r="I166" i="3"/>
  <c r="L166" i="3"/>
  <c r="O166" i="3"/>
  <c r="R166" i="3"/>
  <c r="U166" i="3"/>
  <c r="X166" i="3"/>
  <c r="AA166" i="3"/>
  <c r="AD166" i="3"/>
  <c r="AG166" i="3"/>
  <c r="AJ166" i="3"/>
  <c r="AM166" i="3"/>
  <c r="AP166" i="3"/>
  <c r="AS166" i="3"/>
  <c r="AV166" i="3"/>
  <c r="AY166" i="3"/>
  <c r="BB166" i="3"/>
  <c r="BE166" i="3"/>
  <c r="BH166" i="3"/>
  <c r="BK166" i="3"/>
  <c r="F167" i="3"/>
  <c r="I167" i="3"/>
  <c r="L167" i="3"/>
  <c r="O167" i="3"/>
  <c r="R167" i="3"/>
  <c r="U167" i="3"/>
  <c r="X167" i="3"/>
  <c r="AA167" i="3"/>
  <c r="AD167" i="3"/>
  <c r="AG167" i="3"/>
  <c r="AJ167" i="3"/>
  <c r="AM167" i="3"/>
  <c r="AP167" i="3"/>
  <c r="AS167" i="3"/>
  <c r="AV167" i="3"/>
  <c r="AY167" i="3"/>
  <c r="BB167" i="3"/>
  <c r="BE167" i="3"/>
  <c r="BH167" i="3"/>
  <c r="BK167" i="3"/>
  <c r="F168" i="3"/>
  <c r="I168" i="3"/>
  <c r="L168" i="3"/>
  <c r="O168" i="3"/>
  <c r="R168" i="3"/>
  <c r="U168" i="3"/>
  <c r="X168" i="3"/>
  <c r="AA168" i="3"/>
  <c r="AD168" i="3"/>
  <c r="AG168" i="3"/>
  <c r="AJ168" i="3"/>
  <c r="AM168" i="3"/>
  <c r="AP168" i="3"/>
  <c r="AS168" i="3"/>
  <c r="AV168" i="3"/>
  <c r="AY168" i="3"/>
  <c r="BB168" i="3"/>
  <c r="BE168" i="3"/>
  <c r="BH168" i="3"/>
  <c r="BK168" i="3"/>
  <c r="F169" i="3"/>
  <c r="I169" i="3"/>
  <c r="L169" i="3"/>
  <c r="O169" i="3"/>
  <c r="R169" i="3"/>
  <c r="U169" i="3"/>
  <c r="X169" i="3"/>
  <c r="AA169" i="3"/>
  <c r="AD169" i="3"/>
  <c r="AG169" i="3"/>
  <c r="AJ169" i="3"/>
  <c r="AM169" i="3"/>
  <c r="AP169" i="3"/>
  <c r="AS169" i="3"/>
  <c r="AV169" i="3"/>
  <c r="AY169" i="3"/>
  <c r="BB169" i="3"/>
  <c r="BE169" i="3"/>
  <c r="BH169" i="3"/>
  <c r="BK169" i="3"/>
  <c r="F170" i="3"/>
  <c r="I170" i="3"/>
  <c r="L170" i="3"/>
  <c r="O170" i="3"/>
  <c r="R170" i="3"/>
  <c r="U170" i="3"/>
  <c r="X170" i="3"/>
  <c r="AA170" i="3"/>
  <c r="AD170" i="3"/>
  <c r="AG170" i="3"/>
  <c r="AJ170" i="3"/>
  <c r="AM170" i="3"/>
  <c r="AP170" i="3"/>
  <c r="AS170" i="3"/>
  <c r="AV170" i="3"/>
  <c r="AY170" i="3"/>
  <c r="BB170" i="3"/>
  <c r="BE170" i="3"/>
  <c r="BH170" i="3"/>
  <c r="BK170" i="3"/>
  <c r="F171" i="3"/>
  <c r="I171" i="3"/>
  <c r="L171" i="3"/>
  <c r="O171" i="3"/>
  <c r="R171" i="3"/>
  <c r="U171" i="3"/>
  <c r="X171" i="3"/>
  <c r="AA171" i="3"/>
  <c r="AD171" i="3"/>
  <c r="AG171" i="3"/>
  <c r="AJ171" i="3"/>
  <c r="AM171" i="3"/>
  <c r="AP171" i="3"/>
  <c r="AS171" i="3"/>
  <c r="AV171" i="3"/>
  <c r="AY171" i="3"/>
  <c r="BB171" i="3"/>
  <c r="BE171" i="3"/>
  <c r="BH171" i="3"/>
  <c r="BK171" i="3"/>
  <c r="F172" i="3"/>
  <c r="I172" i="3"/>
  <c r="L172" i="3"/>
  <c r="O172" i="3"/>
  <c r="R172" i="3"/>
  <c r="U172" i="3"/>
  <c r="X172" i="3"/>
  <c r="AA172" i="3"/>
  <c r="AD172" i="3"/>
  <c r="AG172" i="3"/>
  <c r="AJ172" i="3"/>
  <c r="AM172" i="3"/>
  <c r="AP172" i="3"/>
  <c r="AS172" i="3"/>
  <c r="AV172" i="3"/>
  <c r="AY172" i="3"/>
  <c r="BB172" i="3"/>
  <c r="BE172" i="3"/>
  <c r="BH172" i="3"/>
  <c r="BK172" i="3"/>
  <c r="F173" i="3"/>
  <c r="I173" i="3"/>
  <c r="L173" i="3"/>
  <c r="O173" i="3"/>
  <c r="R173" i="3"/>
  <c r="U173" i="3"/>
  <c r="X173" i="3"/>
  <c r="AA173" i="3"/>
  <c r="AD173" i="3"/>
  <c r="AG173" i="3"/>
  <c r="AJ173" i="3"/>
  <c r="AM173" i="3"/>
  <c r="AP173" i="3"/>
  <c r="AS173" i="3"/>
  <c r="AV173" i="3"/>
  <c r="AY173" i="3"/>
  <c r="BB173" i="3"/>
  <c r="BE173" i="3"/>
  <c r="BH173" i="3"/>
  <c r="BK173" i="3"/>
  <c r="F174" i="3"/>
  <c r="I174" i="3"/>
  <c r="L174" i="3"/>
  <c r="O174" i="3"/>
  <c r="R174" i="3"/>
  <c r="U174" i="3"/>
  <c r="X174" i="3"/>
  <c r="AA174" i="3"/>
  <c r="AD174" i="3"/>
  <c r="AG174" i="3"/>
  <c r="AJ174" i="3"/>
  <c r="AM174" i="3"/>
  <c r="AP174" i="3"/>
  <c r="AS174" i="3"/>
  <c r="AV174" i="3"/>
  <c r="AY174" i="3"/>
  <c r="BB174" i="3"/>
  <c r="BE174" i="3"/>
  <c r="BH174" i="3"/>
  <c r="BK174" i="3"/>
  <c r="F175" i="3"/>
  <c r="I175" i="3"/>
  <c r="L175" i="3"/>
  <c r="O175" i="3"/>
  <c r="R175" i="3"/>
  <c r="U175" i="3"/>
  <c r="X175" i="3"/>
  <c r="AA175" i="3"/>
  <c r="AD175" i="3"/>
  <c r="AG175" i="3"/>
  <c r="AJ175" i="3"/>
  <c r="AM175" i="3"/>
  <c r="AP175" i="3"/>
  <c r="AS175" i="3"/>
  <c r="AV175" i="3"/>
  <c r="AY175" i="3"/>
  <c r="BB175" i="3"/>
  <c r="BE175" i="3"/>
  <c r="BH175" i="3"/>
  <c r="BK175" i="3"/>
  <c r="F176" i="3"/>
  <c r="I176" i="3"/>
  <c r="L176" i="3"/>
  <c r="O176" i="3"/>
  <c r="R176" i="3"/>
  <c r="U176" i="3"/>
  <c r="X176" i="3"/>
  <c r="AA176" i="3"/>
  <c r="AD176" i="3"/>
  <c r="AG176" i="3"/>
  <c r="AJ176" i="3"/>
  <c r="AM176" i="3"/>
  <c r="AP176" i="3"/>
  <c r="AS176" i="3"/>
  <c r="AV176" i="3"/>
  <c r="AY176" i="3"/>
  <c r="BB176" i="3"/>
  <c r="BE176" i="3"/>
  <c r="BH176" i="3"/>
  <c r="BK176" i="3"/>
  <c r="F177" i="3"/>
  <c r="I177" i="3"/>
  <c r="L177" i="3"/>
  <c r="O177" i="3"/>
  <c r="R177" i="3"/>
  <c r="U177" i="3"/>
  <c r="X177" i="3"/>
  <c r="AA177" i="3"/>
  <c r="AD177" i="3"/>
  <c r="AG177" i="3"/>
  <c r="AJ177" i="3"/>
  <c r="AM177" i="3"/>
  <c r="AP177" i="3"/>
  <c r="AS177" i="3"/>
  <c r="AV177" i="3"/>
  <c r="AY177" i="3"/>
  <c r="BB177" i="3"/>
  <c r="BE177" i="3"/>
  <c r="BH177" i="3"/>
  <c r="BK177" i="3"/>
  <c r="F178" i="3"/>
  <c r="I178" i="3"/>
  <c r="L178" i="3"/>
  <c r="O178" i="3"/>
  <c r="R178" i="3"/>
  <c r="U178" i="3"/>
  <c r="X178" i="3"/>
  <c r="AA178" i="3"/>
  <c r="AD178" i="3"/>
  <c r="AG178" i="3"/>
  <c r="AJ178" i="3"/>
  <c r="AM178" i="3"/>
  <c r="AP178" i="3"/>
  <c r="AS178" i="3"/>
  <c r="AV178" i="3"/>
  <c r="AY178" i="3"/>
  <c r="BB178" i="3"/>
  <c r="BE178" i="3"/>
  <c r="BH178" i="3"/>
  <c r="BK178" i="3"/>
  <c r="F179" i="3"/>
  <c r="I179" i="3"/>
  <c r="L179" i="3"/>
  <c r="O179" i="3"/>
  <c r="R179" i="3"/>
  <c r="U179" i="3"/>
  <c r="X179" i="3"/>
  <c r="AA179" i="3"/>
  <c r="AD179" i="3"/>
  <c r="AG179" i="3"/>
  <c r="AJ179" i="3"/>
  <c r="AM179" i="3"/>
  <c r="AP179" i="3"/>
  <c r="AS179" i="3"/>
  <c r="AV179" i="3"/>
  <c r="AY179" i="3"/>
  <c r="BB179" i="3"/>
  <c r="BE179" i="3"/>
  <c r="BH179" i="3"/>
  <c r="BK179" i="3"/>
  <c r="F180" i="3"/>
  <c r="I180" i="3"/>
  <c r="L180" i="3"/>
  <c r="O180" i="3"/>
  <c r="R180" i="3"/>
  <c r="U180" i="3"/>
  <c r="X180" i="3"/>
  <c r="AA180" i="3"/>
  <c r="AD180" i="3"/>
  <c r="AG180" i="3"/>
  <c r="AJ180" i="3"/>
  <c r="AM180" i="3"/>
  <c r="AP180" i="3"/>
  <c r="AS180" i="3"/>
  <c r="AV180" i="3"/>
  <c r="AY180" i="3"/>
  <c r="BB180" i="3"/>
  <c r="BE180" i="3"/>
  <c r="BH180" i="3"/>
  <c r="BK180" i="3"/>
  <c r="F181" i="3"/>
  <c r="I181" i="3"/>
  <c r="L181" i="3"/>
  <c r="O181" i="3"/>
  <c r="R181" i="3"/>
  <c r="U181" i="3"/>
  <c r="X181" i="3"/>
  <c r="AA181" i="3"/>
  <c r="AD181" i="3"/>
  <c r="AG181" i="3"/>
  <c r="AJ181" i="3"/>
  <c r="AM181" i="3"/>
  <c r="AP181" i="3"/>
  <c r="AS181" i="3"/>
  <c r="AV181" i="3"/>
  <c r="AY181" i="3"/>
  <c r="BB181" i="3"/>
  <c r="BE181" i="3"/>
  <c r="BH181" i="3"/>
  <c r="BK181" i="3"/>
  <c r="F182" i="3"/>
  <c r="I182" i="3"/>
  <c r="L182" i="3"/>
  <c r="O182" i="3"/>
  <c r="R182" i="3"/>
  <c r="U182" i="3"/>
  <c r="X182" i="3"/>
  <c r="AA182" i="3"/>
  <c r="AD182" i="3"/>
  <c r="AG182" i="3"/>
  <c r="AJ182" i="3"/>
  <c r="AM182" i="3"/>
  <c r="AP182" i="3"/>
  <c r="AS182" i="3"/>
  <c r="AV182" i="3"/>
  <c r="AY182" i="3"/>
  <c r="BB182" i="3"/>
  <c r="BE182" i="3"/>
  <c r="BH182" i="3"/>
  <c r="BK182" i="3"/>
  <c r="F183" i="3"/>
  <c r="I183" i="3"/>
  <c r="L183" i="3"/>
  <c r="O183" i="3"/>
  <c r="R183" i="3"/>
  <c r="U183" i="3"/>
  <c r="X183" i="3"/>
  <c r="AA183" i="3"/>
  <c r="AD183" i="3"/>
  <c r="AG183" i="3"/>
  <c r="AJ183" i="3"/>
  <c r="AM183" i="3"/>
  <c r="AP183" i="3"/>
  <c r="AS183" i="3"/>
  <c r="AV183" i="3"/>
  <c r="AY183" i="3"/>
  <c r="BB183" i="3"/>
  <c r="BE183" i="3"/>
  <c r="BH183" i="3"/>
  <c r="BK183" i="3"/>
  <c r="F184" i="3"/>
  <c r="I184" i="3"/>
  <c r="L184" i="3"/>
  <c r="O184" i="3"/>
  <c r="R184" i="3"/>
  <c r="U184" i="3"/>
  <c r="X184" i="3"/>
  <c r="AA184" i="3"/>
  <c r="AD184" i="3"/>
  <c r="AG184" i="3"/>
  <c r="AJ184" i="3"/>
  <c r="AM184" i="3"/>
  <c r="AP184" i="3"/>
  <c r="AS184" i="3"/>
  <c r="AV184" i="3"/>
  <c r="AY184" i="3"/>
  <c r="BB184" i="3"/>
  <c r="BE184" i="3"/>
  <c r="BH184" i="3"/>
  <c r="BK184" i="3"/>
  <c r="F185" i="3"/>
  <c r="I185" i="3"/>
  <c r="L185" i="3"/>
  <c r="O185" i="3"/>
  <c r="R185" i="3"/>
  <c r="U185" i="3"/>
  <c r="X185" i="3"/>
  <c r="AA185" i="3"/>
  <c r="AD185" i="3"/>
  <c r="AG185" i="3"/>
  <c r="AJ185" i="3"/>
  <c r="AM185" i="3"/>
  <c r="AP185" i="3"/>
  <c r="AS185" i="3"/>
  <c r="AV185" i="3"/>
  <c r="AY185" i="3"/>
  <c r="BB185" i="3"/>
  <c r="BE185" i="3"/>
  <c r="BH185" i="3"/>
  <c r="BK185" i="3"/>
  <c r="F186" i="3"/>
  <c r="I186" i="3"/>
  <c r="L186" i="3"/>
  <c r="O186" i="3"/>
  <c r="R186" i="3"/>
  <c r="U186" i="3"/>
  <c r="X186" i="3"/>
  <c r="AA186" i="3"/>
  <c r="AD186" i="3"/>
  <c r="AG186" i="3"/>
  <c r="AJ186" i="3"/>
  <c r="AM186" i="3"/>
  <c r="AP186" i="3"/>
  <c r="AS186" i="3"/>
  <c r="AV186" i="3"/>
  <c r="AY186" i="3"/>
  <c r="BB186" i="3"/>
  <c r="BE186" i="3"/>
  <c r="BH186" i="3"/>
  <c r="BK186" i="3"/>
  <c r="F187" i="3"/>
  <c r="I187" i="3"/>
  <c r="L187" i="3"/>
  <c r="O187" i="3"/>
  <c r="R187" i="3"/>
  <c r="U187" i="3"/>
  <c r="X187" i="3"/>
  <c r="AA187" i="3"/>
  <c r="AD187" i="3"/>
  <c r="AG187" i="3"/>
  <c r="AJ187" i="3"/>
  <c r="AM187" i="3"/>
  <c r="AP187" i="3"/>
  <c r="AS187" i="3"/>
  <c r="AV187" i="3"/>
  <c r="AY187" i="3"/>
  <c r="BB187" i="3"/>
  <c r="BE187" i="3"/>
  <c r="BH187" i="3"/>
  <c r="BK187" i="3"/>
  <c r="F188" i="3"/>
  <c r="I188" i="3"/>
  <c r="L188" i="3"/>
  <c r="O188" i="3"/>
  <c r="R188" i="3"/>
  <c r="U188" i="3"/>
  <c r="X188" i="3"/>
  <c r="AA188" i="3"/>
  <c r="AD188" i="3"/>
  <c r="AG188" i="3"/>
  <c r="AJ188" i="3"/>
  <c r="AM188" i="3"/>
  <c r="AP188" i="3"/>
  <c r="AS188" i="3"/>
  <c r="AV188" i="3"/>
  <c r="AY188" i="3"/>
  <c r="BB188" i="3"/>
  <c r="BE188" i="3"/>
  <c r="BH188" i="3"/>
  <c r="BK188" i="3"/>
  <c r="F189" i="3"/>
  <c r="I189" i="3"/>
  <c r="L189" i="3"/>
  <c r="O189" i="3"/>
  <c r="R189" i="3"/>
  <c r="U189" i="3"/>
  <c r="X189" i="3"/>
  <c r="AA189" i="3"/>
  <c r="AD189" i="3"/>
  <c r="AG189" i="3"/>
  <c r="AJ189" i="3"/>
  <c r="AM189" i="3"/>
  <c r="AP189" i="3"/>
  <c r="AS189" i="3"/>
  <c r="AV189" i="3"/>
  <c r="AY189" i="3"/>
  <c r="BB189" i="3"/>
  <c r="BE189" i="3"/>
  <c r="BH189" i="3"/>
  <c r="BK189" i="3"/>
  <c r="F190" i="3"/>
  <c r="I190" i="3"/>
  <c r="L190" i="3"/>
  <c r="O190" i="3"/>
  <c r="R190" i="3"/>
  <c r="U190" i="3"/>
  <c r="X190" i="3"/>
  <c r="AA190" i="3"/>
  <c r="AD190" i="3"/>
  <c r="AG190" i="3"/>
  <c r="AJ190" i="3"/>
  <c r="AM190" i="3"/>
  <c r="AP190" i="3"/>
  <c r="AS190" i="3"/>
  <c r="AV190" i="3"/>
  <c r="AY190" i="3"/>
  <c r="BB190" i="3"/>
  <c r="BE190" i="3"/>
  <c r="BH190" i="3"/>
  <c r="BK190" i="3"/>
  <c r="F191" i="3"/>
  <c r="I191" i="3"/>
  <c r="L191" i="3"/>
  <c r="O191" i="3"/>
  <c r="R191" i="3"/>
  <c r="U191" i="3"/>
  <c r="X191" i="3"/>
  <c r="AA191" i="3"/>
  <c r="AD191" i="3"/>
  <c r="AG191" i="3"/>
  <c r="AJ191" i="3"/>
  <c r="AM191" i="3"/>
  <c r="AP191" i="3"/>
  <c r="AS191" i="3"/>
  <c r="AV191" i="3"/>
  <c r="AY191" i="3"/>
  <c r="BB191" i="3"/>
  <c r="BE191" i="3"/>
  <c r="BH191" i="3"/>
  <c r="BK191" i="3"/>
  <c r="F192" i="3"/>
  <c r="I192" i="3"/>
  <c r="L192" i="3"/>
  <c r="O192" i="3"/>
  <c r="R192" i="3"/>
  <c r="U192" i="3"/>
  <c r="X192" i="3"/>
  <c r="AA192" i="3"/>
  <c r="AD192" i="3"/>
  <c r="AG192" i="3"/>
  <c r="AJ192" i="3"/>
  <c r="AM192" i="3"/>
  <c r="AP192" i="3"/>
  <c r="AS192" i="3"/>
  <c r="AV192" i="3"/>
  <c r="AY192" i="3"/>
  <c r="BB192" i="3"/>
  <c r="BE192" i="3"/>
  <c r="BH192" i="3"/>
  <c r="BK192" i="3"/>
  <c r="F193" i="3"/>
  <c r="I193" i="3"/>
  <c r="L193" i="3"/>
  <c r="O193" i="3"/>
  <c r="R193" i="3"/>
  <c r="U193" i="3"/>
  <c r="X193" i="3"/>
  <c r="AA193" i="3"/>
  <c r="AD193" i="3"/>
  <c r="AG193" i="3"/>
  <c r="AJ193" i="3"/>
  <c r="AM193" i="3"/>
  <c r="AP193" i="3"/>
  <c r="AS193" i="3"/>
  <c r="AV193" i="3"/>
  <c r="AY193" i="3"/>
  <c r="BB193" i="3"/>
  <c r="BE193" i="3"/>
  <c r="BH193" i="3"/>
  <c r="BK193" i="3"/>
  <c r="F194" i="3"/>
  <c r="I194" i="3"/>
  <c r="L194" i="3"/>
  <c r="O194" i="3"/>
  <c r="R194" i="3"/>
  <c r="U194" i="3"/>
  <c r="X194" i="3"/>
  <c r="AA194" i="3"/>
  <c r="AD194" i="3"/>
  <c r="AG194" i="3"/>
  <c r="AJ194" i="3"/>
  <c r="AM194" i="3"/>
  <c r="AP194" i="3"/>
  <c r="AS194" i="3"/>
  <c r="AV194" i="3"/>
  <c r="AY194" i="3"/>
  <c r="BB194" i="3"/>
  <c r="BE194" i="3"/>
  <c r="BH194" i="3"/>
  <c r="BK194" i="3"/>
  <c r="F195" i="3"/>
  <c r="I195" i="3"/>
  <c r="L195" i="3"/>
  <c r="O195" i="3"/>
  <c r="R195" i="3"/>
  <c r="U195" i="3"/>
  <c r="X195" i="3"/>
  <c r="AA195" i="3"/>
  <c r="AD195" i="3"/>
  <c r="AG195" i="3"/>
  <c r="AJ195" i="3"/>
  <c r="AM195" i="3"/>
  <c r="AP195" i="3"/>
  <c r="AS195" i="3"/>
  <c r="AV195" i="3"/>
  <c r="AY195" i="3"/>
  <c r="BB195" i="3"/>
  <c r="BE195" i="3"/>
  <c r="BH195" i="3"/>
  <c r="BK195" i="3"/>
  <c r="F196" i="3"/>
  <c r="I196" i="3"/>
  <c r="L196" i="3"/>
  <c r="O196" i="3"/>
  <c r="R196" i="3"/>
  <c r="U196" i="3"/>
  <c r="X196" i="3"/>
  <c r="AA196" i="3"/>
  <c r="AD196" i="3"/>
  <c r="AG196" i="3"/>
  <c r="AJ196" i="3"/>
  <c r="AM196" i="3"/>
  <c r="AP196" i="3"/>
  <c r="AS196" i="3"/>
  <c r="AV196" i="3"/>
  <c r="AY196" i="3"/>
  <c r="BB196" i="3"/>
  <c r="BE196" i="3"/>
  <c r="BH196" i="3"/>
  <c r="BK196" i="3"/>
  <c r="F197" i="3"/>
  <c r="I197" i="3"/>
  <c r="L197" i="3"/>
  <c r="O197" i="3"/>
  <c r="R197" i="3"/>
  <c r="U197" i="3"/>
  <c r="X197" i="3"/>
  <c r="AA197" i="3"/>
  <c r="AD197" i="3"/>
  <c r="AG197" i="3"/>
  <c r="AJ197" i="3"/>
  <c r="AM197" i="3"/>
  <c r="AP197" i="3"/>
  <c r="AS197" i="3"/>
  <c r="AV197" i="3"/>
  <c r="AY197" i="3"/>
  <c r="BB197" i="3"/>
  <c r="BE197" i="3"/>
  <c r="BH197" i="3"/>
  <c r="BK197" i="3"/>
  <c r="F198" i="3"/>
  <c r="I198" i="3"/>
  <c r="L198" i="3"/>
  <c r="O198" i="3"/>
  <c r="R198" i="3"/>
  <c r="U198" i="3"/>
  <c r="X198" i="3"/>
  <c r="AA198" i="3"/>
  <c r="AD198" i="3"/>
  <c r="AG198" i="3"/>
  <c r="AJ198" i="3"/>
  <c r="AM198" i="3"/>
  <c r="AP198" i="3"/>
  <c r="AS198" i="3"/>
  <c r="AV198" i="3"/>
  <c r="AY198" i="3"/>
  <c r="BB198" i="3"/>
  <c r="BE198" i="3"/>
  <c r="BH198" i="3"/>
  <c r="BK198" i="3"/>
  <c r="F199" i="3"/>
  <c r="I199" i="3"/>
  <c r="L199" i="3"/>
  <c r="O199" i="3"/>
  <c r="R199" i="3"/>
  <c r="U199" i="3"/>
  <c r="X199" i="3"/>
  <c r="AA199" i="3"/>
  <c r="AD199" i="3"/>
  <c r="AG199" i="3"/>
  <c r="AJ199" i="3"/>
  <c r="AM199" i="3"/>
  <c r="AP199" i="3"/>
  <c r="AS199" i="3"/>
  <c r="AV199" i="3"/>
  <c r="AY199" i="3"/>
  <c r="BB199" i="3"/>
  <c r="BE199" i="3"/>
  <c r="BH199" i="3"/>
  <c r="BK199" i="3"/>
  <c r="F200" i="3"/>
  <c r="I200" i="3"/>
  <c r="L200" i="3"/>
  <c r="O200" i="3"/>
  <c r="R200" i="3"/>
  <c r="U200" i="3"/>
  <c r="X200" i="3"/>
  <c r="AA200" i="3"/>
  <c r="AD200" i="3"/>
  <c r="AG200" i="3"/>
  <c r="AJ200" i="3"/>
  <c r="AM200" i="3"/>
  <c r="AP200" i="3"/>
  <c r="AS200" i="3"/>
  <c r="AV200" i="3"/>
  <c r="AY200" i="3"/>
  <c r="BB200" i="3"/>
  <c r="BE200" i="3"/>
  <c r="BH200" i="3"/>
  <c r="BK200" i="3"/>
  <c r="F201" i="3"/>
  <c r="I201" i="3"/>
  <c r="L201" i="3"/>
  <c r="O201" i="3"/>
  <c r="R201" i="3"/>
  <c r="U201" i="3"/>
  <c r="X201" i="3"/>
  <c r="AA201" i="3"/>
  <c r="AD201" i="3"/>
  <c r="AG201" i="3"/>
  <c r="AJ201" i="3"/>
  <c r="AM201" i="3"/>
  <c r="AP201" i="3"/>
  <c r="AS201" i="3"/>
  <c r="AV201" i="3"/>
  <c r="AY201" i="3"/>
  <c r="BB201" i="3"/>
  <c r="BE201" i="3"/>
  <c r="BH201" i="3"/>
  <c r="BK201" i="3"/>
  <c r="F202" i="3"/>
  <c r="I202" i="3"/>
  <c r="L202" i="3"/>
  <c r="O202" i="3"/>
  <c r="R202" i="3"/>
  <c r="U202" i="3"/>
  <c r="X202" i="3"/>
  <c r="AA202" i="3"/>
  <c r="AD202" i="3"/>
  <c r="AG202" i="3"/>
  <c r="AJ202" i="3"/>
  <c r="AM202" i="3"/>
  <c r="AP202" i="3"/>
  <c r="AS202" i="3"/>
  <c r="AV202" i="3"/>
  <c r="AY202" i="3"/>
  <c r="BB202" i="3"/>
  <c r="BE202" i="3"/>
  <c r="BH202" i="3"/>
  <c r="BK202" i="3"/>
  <c r="F203" i="3"/>
  <c r="I203" i="3"/>
  <c r="L203" i="3"/>
  <c r="O203" i="3"/>
  <c r="R203" i="3"/>
  <c r="U203" i="3"/>
  <c r="X203" i="3"/>
  <c r="AA203" i="3"/>
  <c r="AD203" i="3"/>
  <c r="AG203" i="3"/>
  <c r="AJ203" i="3"/>
  <c r="AM203" i="3"/>
  <c r="AP203" i="3"/>
  <c r="AS203" i="3"/>
  <c r="AV203" i="3"/>
  <c r="AY203" i="3"/>
  <c r="BB203" i="3"/>
  <c r="BE203" i="3"/>
  <c r="BH203" i="3"/>
  <c r="BK203" i="3"/>
  <c r="F204" i="3"/>
  <c r="I204" i="3"/>
  <c r="L204" i="3"/>
  <c r="O204" i="3"/>
  <c r="R204" i="3"/>
  <c r="U204" i="3"/>
  <c r="X204" i="3"/>
  <c r="AA204" i="3"/>
  <c r="AD204" i="3"/>
  <c r="AG204" i="3"/>
  <c r="AJ204" i="3"/>
  <c r="AM204" i="3"/>
  <c r="AP204" i="3"/>
  <c r="AS204" i="3"/>
  <c r="AV204" i="3"/>
  <c r="AY204" i="3"/>
  <c r="BB204" i="3"/>
  <c r="BE204" i="3"/>
  <c r="BH204" i="3"/>
  <c r="BK204" i="3"/>
  <c r="F205" i="3"/>
  <c r="I205" i="3"/>
  <c r="L205" i="3"/>
  <c r="O205" i="3"/>
  <c r="R205" i="3"/>
  <c r="U205" i="3"/>
  <c r="X205" i="3"/>
  <c r="AA205" i="3"/>
  <c r="AD205" i="3"/>
  <c r="AG205" i="3"/>
  <c r="AJ205" i="3"/>
  <c r="AM205" i="3"/>
  <c r="AP205" i="3"/>
  <c r="AS205" i="3"/>
  <c r="AV205" i="3"/>
  <c r="AY205" i="3"/>
  <c r="BB205" i="3"/>
  <c r="BE205" i="3"/>
  <c r="BH205" i="3"/>
  <c r="BK205" i="3"/>
  <c r="F206" i="3"/>
  <c r="I206" i="3"/>
  <c r="L206" i="3"/>
  <c r="O206" i="3"/>
  <c r="R206" i="3"/>
  <c r="U206" i="3"/>
  <c r="X206" i="3"/>
  <c r="AA206" i="3"/>
  <c r="AD206" i="3"/>
  <c r="AG206" i="3"/>
  <c r="AJ206" i="3"/>
  <c r="AM206" i="3"/>
  <c r="AP206" i="3"/>
  <c r="AS206" i="3"/>
  <c r="AV206" i="3"/>
  <c r="AY206" i="3"/>
  <c r="BB206" i="3"/>
  <c r="BE206" i="3"/>
  <c r="BH206" i="3"/>
  <c r="BK206" i="3"/>
  <c r="F207" i="3"/>
  <c r="I207" i="3"/>
  <c r="L207" i="3"/>
  <c r="O207" i="3"/>
  <c r="R207" i="3"/>
  <c r="U207" i="3"/>
  <c r="X207" i="3"/>
  <c r="AA207" i="3"/>
  <c r="AD207" i="3"/>
  <c r="AG207" i="3"/>
  <c r="AJ207" i="3"/>
  <c r="AM207" i="3"/>
  <c r="AP207" i="3"/>
  <c r="AS207" i="3"/>
  <c r="AV207" i="3"/>
  <c r="AY207" i="3"/>
  <c r="BB207" i="3"/>
  <c r="BE207" i="3"/>
  <c r="BH207" i="3"/>
  <c r="BK207" i="3"/>
  <c r="F208" i="3"/>
  <c r="I208" i="3"/>
  <c r="L208" i="3"/>
  <c r="O208" i="3"/>
  <c r="R208" i="3"/>
  <c r="U208" i="3"/>
  <c r="X208" i="3"/>
  <c r="AA208" i="3"/>
  <c r="AD208" i="3"/>
  <c r="AG208" i="3"/>
  <c r="AJ208" i="3"/>
  <c r="AM208" i="3"/>
  <c r="AP208" i="3"/>
  <c r="AS208" i="3"/>
  <c r="AV208" i="3"/>
  <c r="AY208" i="3"/>
  <c r="BB208" i="3"/>
  <c r="BE208" i="3"/>
  <c r="BH208" i="3"/>
  <c r="BK208" i="3"/>
  <c r="F209" i="3"/>
  <c r="I209" i="3"/>
  <c r="L209" i="3"/>
  <c r="O209" i="3"/>
  <c r="R209" i="3"/>
  <c r="U209" i="3"/>
  <c r="X209" i="3"/>
  <c r="AA209" i="3"/>
  <c r="AD209" i="3"/>
  <c r="AG209" i="3"/>
  <c r="AJ209" i="3"/>
  <c r="AM209" i="3"/>
  <c r="AP209" i="3"/>
  <c r="AS209" i="3"/>
  <c r="AV209" i="3"/>
  <c r="AY209" i="3"/>
  <c r="BB209" i="3"/>
  <c r="BE209" i="3"/>
  <c r="BH209" i="3"/>
  <c r="BK209" i="3"/>
  <c r="F210" i="3"/>
  <c r="I210" i="3"/>
  <c r="L210" i="3"/>
  <c r="O210" i="3"/>
  <c r="R210" i="3"/>
  <c r="U210" i="3"/>
  <c r="X210" i="3"/>
  <c r="AA210" i="3"/>
  <c r="AD210" i="3"/>
  <c r="AG210" i="3"/>
  <c r="AJ210" i="3"/>
  <c r="AM210" i="3"/>
  <c r="AP210" i="3"/>
  <c r="AS210" i="3"/>
  <c r="AV210" i="3"/>
  <c r="AY210" i="3"/>
  <c r="BB210" i="3"/>
  <c r="BE210" i="3"/>
  <c r="BH210" i="3"/>
  <c r="BK210" i="3"/>
  <c r="F211" i="3"/>
  <c r="I211" i="3"/>
  <c r="L211" i="3"/>
  <c r="O211" i="3"/>
  <c r="R211" i="3"/>
  <c r="U211" i="3"/>
  <c r="X211" i="3"/>
  <c r="AA211" i="3"/>
  <c r="AD211" i="3"/>
  <c r="AG211" i="3"/>
  <c r="AJ211" i="3"/>
  <c r="AM211" i="3"/>
  <c r="AP211" i="3"/>
  <c r="AS211" i="3"/>
  <c r="AV211" i="3"/>
  <c r="AY211" i="3"/>
  <c r="BB211" i="3"/>
  <c r="BE211" i="3"/>
  <c r="BH211" i="3"/>
  <c r="BK211" i="3"/>
  <c r="F212" i="3"/>
  <c r="I212" i="3"/>
  <c r="L212" i="3"/>
  <c r="O212" i="3"/>
  <c r="R212" i="3"/>
  <c r="U212" i="3"/>
  <c r="X212" i="3"/>
  <c r="AA212" i="3"/>
  <c r="AD212" i="3"/>
  <c r="AG212" i="3"/>
  <c r="AJ212" i="3"/>
  <c r="AM212" i="3"/>
  <c r="AP212" i="3"/>
  <c r="AS212" i="3"/>
  <c r="AV212" i="3"/>
  <c r="AY212" i="3"/>
  <c r="BB212" i="3"/>
  <c r="BE212" i="3"/>
  <c r="BH212" i="3"/>
  <c r="BK212" i="3"/>
  <c r="F213" i="3"/>
  <c r="I213" i="3"/>
  <c r="L213" i="3"/>
  <c r="O213" i="3"/>
  <c r="R213" i="3"/>
  <c r="U213" i="3"/>
  <c r="X213" i="3"/>
  <c r="AA213" i="3"/>
  <c r="AD213" i="3"/>
  <c r="AG213" i="3"/>
  <c r="AJ213" i="3"/>
  <c r="AM213" i="3"/>
  <c r="AP213" i="3"/>
  <c r="AS213" i="3"/>
  <c r="AV213" i="3"/>
  <c r="AY213" i="3"/>
  <c r="BB213" i="3"/>
  <c r="BE213" i="3"/>
  <c r="BH213" i="3"/>
  <c r="BK213" i="3"/>
  <c r="F214" i="3"/>
  <c r="I214" i="3"/>
  <c r="L214" i="3"/>
  <c r="O214" i="3"/>
  <c r="R214" i="3"/>
  <c r="U214" i="3"/>
  <c r="X214" i="3"/>
  <c r="AA214" i="3"/>
  <c r="AD214" i="3"/>
  <c r="AG214" i="3"/>
  <c r="AJ214" i="3"/>
  <c r="AM214" i="3"/>
  <c r="AP214" i="3"/>
  <c r="AS214" i="3"/>
  <c r="AV214" i="3"/>
  <c r="AY214" i="3"/>
  <c r="BB214" i="3"/>
  <c r="BE214" i="3"/>
  <c r="BH214" i="3"/>
  <c r="BK214" i="3"/>
  <c r="F215" i="3"/>
  <c r="I215" i="3"/>
  <c r="L215" i="3"/>
  <c r="O215" i="3"/>
  <c r="R215" i="3"/>
  <c r="U215" i="3"/>
  <c r="X215" i="3"/>
  <c r="AA215" i="3"/>
  <c r="AD215" i="3"/>
  <c r="AG215" i="3"/>
  <c r="AJ215" i="3"/>
  <c r="AM215" i="3"/>
  <c r="AP215" i="3"/>
  <c r="AS215" i="3"/>
  <c r="AV215" i="3"/>
  <c r="AY215" i="3"/>
  <c r="BB215" i="3"/>
  <c r="BE215" i="3"/>
  <c r="BH215" i="3"/>
  <c r="BK215" i="3"/>
  <c r="F216" i="3"/>
  <c r="I216" i="3"/>
  <c r="L216" i="3"/>
  <c r="O216" i="3"/>
  <c r="R216" i="3"/>
  <c r="U216" i="3"/>
  <c r="X216" i="3"/>
  <c r="AA216" i="3"/>
  <c r="AD216" i="3"/>
  <c r="AG216" i="3"/>
  <c r="AJ216" i="3"/>
  <c r="AM216" i="3"/>
  <c r="AP216" i="3"/>
  <c r="AS216" i="3"/>
  <c r="AV216" i="3"/>
  <c r="AY216" i="3"/>
  <c r="BB216" i="3"/>
  <c r="BE216" i="3"/>
  <c r="BH216" i="3"/>
  <c r="BK216" i="3"/>
  <c r="F217" i="3"/>
  <c r="I217" i="3"/>
  <c r="L217" i="3"/>
  <c r="O217" i="3"/>
  <c r="R217" i="3"/>
  <c r="U217" i="3"/>
  <c r="X217" i="3"/>
  <c r="AA217" i="3"/>
  <c r="AD217" i="3"/>
  <c r="AG217" i="3"/>
  <c r="AJ217" i="3"/>
  <c r="AM217" i="3"/>
  <c r="AP217" i="3"/>
  <c r="AS217" i="3"/>
  <c r="AV217" i="3"/>
  <c r="AY217" i="3"/>
  <c r="BB217" i="3"/>
  <c r="BE217" i="3"/>
  <c r="BH217" i="3"/>
  <c r="BK217" i="3"/>
  <c r="F218" i="3"/>
  <c r="I218" i="3"/>
  <c r="L218" i="3"/>
  <c r="O218" i="3"/>
  <c r="R218" i="3"/>
  <c r="U218" i="3"/>
  <c r="X218" i="3"/>
  <c r="AA218" i="3"/>
  <c r="AD218" i="3"/>
  <c r="AG218" i="3"/>
  <c r="AJ218" i="3"/>
  <c r="AM218" i="3"/>
  <c r="AP218" i="3"/>
  <c r="AS218" i="3"/>
  <c r="AV218" i="3"/>
  <c r="AY218" i="3"/>
  <c r="BB218" i="3"/>
  <c r="BE218" i="3"/>
  <c r="BH218" i="3"/>
  <c r="BK218" i="3"/>
  <c r="F219" i="3"/>
  <c r="I219" i="3"/>
  <c r="L219" i="3"/>
  <c r="O219" i="3"/>
  <c r="R219" i="3"/>
  <c r="U219" i="3"/>
  <c r="X219" i="3"/>
  <c r="AA219" i="3"/>
  <c r="AD219" i="3"/>
  <c r="AG219" i="3"/>
  <c r="AJ219" i="3"/>
  <c r="AM219" i="3"/>
  <c r="AP219" i="3"/>
  <c r="AS219" i="3"/>
  <c r="AV219" i="3"/>
  <c r="AY219" i="3"/>
  <c r="BB219" i="3"/>
  <c r="BE219" i="3"/>
  <c r="BH219" i="3"/>
  <c r="BK219" i="3"/>
  <c r="F220" i="3"/>
  <c r="I220" i="3"/>
  <c r="L220" i="3"/>
  <c r="O220" i="3"/>
  <c r="R220" i="3"/>
  <c r="U220" i="3"/>
  <c r="X220" i="3"/>
  <c r="AA220" i="3"/>
  <c r="AD220" i="3"/>
  <c r="AG220" i="3"/>
  <c r="AJ220" i="3"/>
  <c r="AM220" i="3"/>
  <c r="AP220" i="3"/>
  <c r="AS220" i="3"/>
  <c r="AV220" i="3"/>
  <c r="AY220" i="3"/>
  <c r="BB220" i="3"/>
  <c r="BE220" i="3"/>
  <c r="BH220" i="3"/>
  <c r="BK220" i="3"/>
  <c r="F221" i="3"/>
  <c r="I221" i="3"/>
  <c r="L221" i="3"/>
  <c r="O221" i="3"/>
  <c r="R221" i="3"/>
  <c r="U221" i="3"/>
  <c r="X221" i="3"/>
  <c r="AA221" i="3"/>
  <c r="AD221" i="3"/>
  <c r="AG221" i="3"/>
  <c r="AJ221" i="3"/>
  <c r="AM221" i="3"/>
  <c r="AP221" i="3"/>
  <c r="AS221" i="3"/>
  <c r="AV221" i="3"/>
  <c r="AY221" i="3"/>
  <c r="BB221" i="3"/>
  <c r="BE221" i="3"/>
  <c r="BH221" i="3"/>
  <c r="BK221" i="3"/>
  <c r="F222" i="3"/>
  <c r="I222" i="3"/>
  <c r="L222" i="3"/>
  <c r="O222" i="3"/>
  <c r="R222" i="3"/>
  <c r="U222" i="3"/>
  <c r="X222" i="3"/>
  <c r="AA222" i="3"/>
  <c r="AD222" i="3"/>
  <c r="AG222" i="3"/>
  <c r="AJ222" i="3"/>
  <c r="AM222" i="3"/>
  <c r="AP222" i="3"/>
  <c r="AS222" i="3"/>
  <c r="AV222" i="3"/>
  <c r="AY222" i="3"/>
  <c r="BB222" i="3"/>
  <c r="BE222" i="3"/>
  <c r="BH222" i="3"/>
  <c r="BK222" i="3"/>
  <c r="F223" i="3"/>
  <c r="I223" i="3"/>
  <c r="L223" i="3"/>
  <c r="O223" i="3"/>
  <c r="R223" i="3"/>
  <c r="U223" i="3"/>
  <c r="X223" i="3"/>
  <c r="AA223" i="3"/>
  <c r="AD223" i="3"/>
  <c r="AG223" i="3"/>
  <c r="AJ223" i="3"/>
  <c r="AM223" i="3"/>
  <c r="AP223" i="3"/>
  <c r="AS223" i="3"/>
  <c r="AV223" i="3"/>
  <c r="AY223" i="3"/>
  <c r="BB223" i="3"/>
  <c r="BE223" i="3"/>
  <c r="BH223" i="3"/>
  <c r="BK223" i="3"/>
  <c r="F224" i="3"/>
  <c r="I224" i="3"/>
  <c r="L224" i="3"/>
  <c r="O224" i="3"/>
  <c r="R224" i="3"/>
  <c r="U224" i="3"/>
  <c r="X224" i="3"/>
  <c r="AA224" i="3"/>
  <c r="AD224" i="3"/>
  <c r="AG224" i="3"/>
  <c r="AJ224" i="3"/>
  <c r="AM224" i="3"/>
  <c r="AP224" i="3"/>
  <c r="AS224" i="3"/>
  <c r="AV224" i="3"/>
  <c r="AY224" i="3"/>
  <c r="BB224" i="3"/>
  <c r="BE224" i="3"/>
  <c r="BH224" i="3"/>
  <c r="BK224" i="3"/>
  <c r="F225" i="3"/>
  <c r="I225" i="3"/>
  <c r="L225" i="3"/>
  <c r="O225" i="3"/>
  <c r="R225" i="3"/>
  <c r="U225" i="3"/>
  <c r="X225" i="3"/>
  <c r="AA225" i="3"/>
  <c r="AD225" i="3"/>
  <c r="AG225" i="3"/>
  <c r="AJ225" i="3"/>
  <c r="AM225" i="3"/>
  <c r="AP225" i="3"/>
  <c r="AS225" i="3"/>
  <c r="AV225" i="3"/>
  <c r="AY225" i="3"/>
  <c r="BB225" i="3"/>
  <c r="BE225" i="3"/>
  <c r="BH225" i="3"/>
  <c r="BK225" i="3"/>
  <c r="F226" i="3"/>
  <c r="I226" i="3"/>
  <c r="L226" i="3"/>
  <c r="O226" i="3"/>
  <c r="R226" i="3"/>
  <c r="U226" i="3"/>
  <c r="X226" i="3"/>
  <c r="AA226" i="3"/>
  <c r="AD226" i="3"/>
  <c r="AG226" i="3"/>
  <c r="AJ226" i="3"/>
  <c r="AM226" i="3"/>
  <c r="AP226" i="3"/>
  <c r="AS226" i="3"/>
  <c r="AV226" i="3"/>
  <c r="AY226" i="3"/>
  <c r="BB226" i="3"/>
  <c r="BE226" i="3"/>
  <c r="BH226" i="3"/>
  <c r="BK226" i="3"/>
  <c r="F227" i="3"/>
  <c r="I227" i="3"/>
  <c r="L227" i="3"/>
  <c r="O227" i="3"/>
  <c r="R227" i="3"/>
  <c r="U227" i="3"/>
  <c r="X227" i="3"/>
  <c r="AA227" i="3"/>
  <c r="AD227" i="3"/>
  <c r="AG227" i="3"/>
  <c r="AJ227" i="3"/>
  <c r="AM227" i="3"/>
  <c r="AP227" i="3"/>
  <c r="AS227" i="3"/>
  <c r="AV227" i="3"/>
  <c r="AY227" i="3"/>
  <c r="BB227" i="3"/>
  <c r="BE227" i="3"/>
  <c r="BH227" i="3"/>
  <c r="BK227" i="3"/>
  <c r="F228" i="3"/>
  <c r="I228" i="3"/>
  <c r="L228" i="3"/>
  <c r="O228" i="3"/>
  <c r="R228" i="3"/>
  <c r="U228" i="3"/>
  <c r="X228" i="3"/>
  <c r="AA228" i="3"/>
  <c r="AD228" i="3"/>
  <c r="AG228" i="3"/>
  <c r="AJ228" i="3"/>
  <c r="AM228" i="3"/>
  <c r="AP228" i="3"/>
  <c r="AS228" i="3"/>
  <c r="AV228" i="3"/>
  <c r="AY228" i="3"/>
  <c r="BB228" i="3"/>
  <c r="BE228" i="3"/>
  <c r="BH228" i="3"/>
  <c r="BK228" i="3"/>
  <c r="BM51" i="3" l="1"/>
  <c r="BO56" i="3"/>
  <c r="BP74" i="3"/>
  <c r="BP63" i="3"/>
  <c r="BO60" i="3"/>
  <c r="BO52" i="3"/>
  <c r="BO40" i="3"/>
  <c r="BO36" i="3"/>
  <c r="BO32" i="3"/>
  <c r="BM15" i="3"/>
  <c r="BR11" i="3"/>
  <c r="BP11" i="3"/>
  <c r="BP75" i="3"/>
  <c r="BP73" i="3"/>
  <c r="BP72" i="3"/>
  <c r="BP71" i="3"/>
  <c r="BP70" i="3"/>
  <c r="BP69" i="3"/>
  <c r="BP68" i="3"/>
  <c r="BO48" i="3"/>
  <c r="BO44" i="3"/>
  <c r="BO62" i="3"/>
  <c r="BO58" i="3"/>
  <c r="BO54" i="3"/>
  <c r="BO50" i="3"/>
  <c r="BO46" i="3"/>
  <c r="BO42" i="3"/>
  <c r="BO38" i="3"/>
  <c r="BO34" i="3"/>
  <c r="BO30" i="3"/>
  <c r="BO22" i="3"/>
  <c r="BQ11" i="3"/>
  <c r="BO16" i="3"/>
  <c r="BO14" i="3"/>
  <c r="BO12" i="3"/>
  <c r="BR228" i="3"/>
  <c r="BP228" i="3"/>
  <c r="BO228" i="3"/>
  <c r="BR227" i="3"/>
  <c r="BP227" i="3"/>
  <c r="BO227" i="3"/>
  <c r="BR226" i="3"/>
  <c r="BP226" i="3"/>
  <c r="BO226" i="3"/>
  <c r="BR225" i="3"/>
  <c r="BP225" i="3"/>
  <c r="BO225" i="3"/>
  <c r="BR224" i="3"/>
  <c r="BP224" i="3"/>
  <c r="BO224" i="3"/>
  <c r="BR223" i="3"/>
  <c r="BP223" i="3"/>
  <c r="BO223" i="3"/>
  <c r="BR222" i="3"/>
  <c r="BP222" i="3"/>
  <c r="BO222" i="3"/>
  <c r="BR221" i="3"/>
  <c r="BP221" i="3"/>
  <c r="BO221" i="3"/>
  <c r="BR220" i="3"/>
  <c r="BP220" i="3"/>
  <c r="BO220" i="3"/>
  <c r="BR219" i="3"/>
  <c r="BP219" i="3"/>
  <c r="BO219" i="3"/>
  <c r="BR218" i="3"/>
  <c r="BP218" i="3"/>
  <c r="BO218" i="3"/>
  <c r="BR217" i="3"/>
  <c r="BP217" i="3"/>
  <c r="BO217" i="3"/>
  <c r="BR216" i="3"/>
  <c r="BP216" i="3"/>
  <c r="BO216" i="3"/>
  <c r="BR215" i="3"/>
  <c r="BP215" i="3"/>
  <c r="BO215" i="3"/>
  <c r="BR214" i="3"/>
  <c r="BP214" i="3"/>
  <c r="BO214" i="3"/>
  <c r="BR213" i="3"/>
  <c r="BP213" i="3"/>
  <c r="BO213" i="3"/>
  <c r="BR212" i="3"/>
  <c r="BP212" i="3"/>
  <c r="BO212" i="3"/>
  <c r="BR211" i="3"/>
  <c r="BP211" i="3"/>
  <c r="BO211" i="3"/>
  <c r="BR210" i="3"/>
  <c r="BP210" i="3"/>
  <c r="BO210" i="3"/>
  <c r="BR209" i="3"/>
  <c r="BP209" i="3"/>
  <c r="BO209" i="3"/>
  <c r="BR208" i="3"/>
  <c r="BP208" i="3"/>
  <c r="BO208" i="3"/>
  <c r="BR207" i="3"/>
  <c r="BP207" i="3"/>
  <c r="BO207" i="3"/>
  <c r="BR206" i="3"/>
  <c r="BP206" i="3"/>
  <c r="BO206" i="3"/>
  <c r="BR205" i="3"/>
  <c r="BP205" i="3"/>
  <c r="BO205" i="3"/>
  <c r="BR204" i="3"/>
  <c r="BP204" i="3"/>
  <c r="BO204" i="3"/>
  <c r="BR203" i="3"/>
  <c r="BP203" i="3"/>
  <c r="BO203" i="3"/>
  <c r="BR202" i="3"/>
  <c r="BP202" i="3"/>
  <c r="BO202" i="3"/>
  <c r="BR201" i="3"/>
  <c r="BP201" i="3"/>
  <c r="BO201" i="3"/>
  <c r="BR200" i="3"/>
  <c r="BP200" i="3"/>
  <c r="BO200" i="3"/>
  <c r="BR199" i="3"/>
  <c r="BP199" i="3"/>
  <c r="BO199" i="3"/>
  <c r="BR198" i="3"/>
  <c r="BP198" i="3"/>
  <c r="BO198" i="3"/>
  <c r="BR197" i="3"/>
  <c r="BP197" i="3"/>
  <c r="BO197" i="3"/>
  <c r="BR196" i="3"/>
  <c r="BP196" i="3"/>
  <c r="BO196" i="3"/>
  <c r="BR195" i="3"/>
  <c r="BP195" i="3"/>
  <c r="BO195" i="3"/>
  <c r="BR194" i="3"/>
  <c r="BP194" i="3"/>
  <c r="BO194" i="3"/>
  <c r="BR193" i="3"/>
  <c r="BP193" i="3"/>
  <c r="BO193" i="3"/>
  <c r="BR192" i="3"/>
  <c r="BP192" i="3"/>
  <c r="BO192" i="3"/>
  <c r="BR191" i="3"/>
  <c r="BP191" i="3"/>
  <c r="BO191" i="3"/>
  <c r="BR190" i="3"/>
  <c r="BP190" i="3"/>
  <c r="BO190" i="3"/>
  <c r="BR189" i="3"/>
  <c r="BP189" i="3"/>
  <c r="BO189" i="3"/>
  <c r="BR188" i="3"/>
  <c r="BP188" i="3"/>
  <c r="BO188" i="3"/>
  <c r="BR187" i="3"/>
  <c r="BP187" i="3"/>
  <c r="BO187" i="3"/>
  <c r="BR186" i="3"/>
  <c r="BP186" i="3"/>
  <c r="BO186" i="3"/>
  <c r="BR185" i="3"/>
  <c r="BP185" i="3"/>
  <c r="BO185" i="3"/>
  <c r="BR184" i="3"/>
  <c r="BP184" i="3"/>
  <c r="BO184" i="3"/>
  <c r="BR183" i="3"/>
  <c r="BP183" i="3"/>
  <c r="BO183" i="3"/>
  <c r="BR182" i="3"/>
  <c r="BP182" i="3"/>
  <c r="BO182" i="3"/>
  <c r="BR181" i="3"/>
  <c r="BP181" i="3"/>
  <c r="BO181" i="3"/>
  <c r="BR180" i="3"/>
  <c r="BP180" i="3"/>
  <c r="BO180" i="3"/>
  <c r="BR179" i="3"/>
  <c r="BP179" i="3"/>
  <c r="BO179" i="3"/>
  <c r="BR178" i="3"/>
  <c r="BP178" i="3"/>
  <c r="BO178" i="3"/>
  <c r="BR177" i="3"/>
  <c r="BP177" i="3"/>
  <c r="BO177" i="3"/>
  <c r="BR176" i="3"/>
  <c r="BP176" i="3"/>
  <c r="BO176" i="3"/>
  <c r="BR175" i="3"/>
  <c r="BP175" i="3"/>
  <c r="BO175" i="3"/>
  <c r="BR174" i="3"/>
  <c r="BP174" i="3"/>
  <c r="BO174" i="3"/>
  <c r="BR173" i="3"/>
  <c r="BP173" i="3"/>
  <c r="BO173" i="3"/>
  <c r="BR172" i="3"/>
  <c r="BP172" i="3"/>
  <c r="BO172" i="3"/>
  <c r="BR171" i="3"/>
  <c r="BP171" i="3"/>
  <c r="BO171" i="3"/>
  <c r="BR170" i="3"/>
  <c r="BP170" i="3"/>
  <c r="BO170" i="3"/>
  <c r="BR169" i="3"/>
  <c r="BP169" i="3"/>
  <c r="BO169" i="3"/>
  <c r="BR168" i="3"/>
  <c r="BP168" i="3"/>
  <c r="BO168" i="3"/>
  <c r="BR167" i="3"/>
  <c r="BP167" i="3"/>
  <c r="BO167" i="3"/>
  <c r="BR166" i="3"/>
  <c r="BP166" i="3"/>
  <c r="BO166" i="3"/>
  <c r="BR165" i="3"/>
  <c r="BP165" i="3"/>
  <c r="BO165" i="3"/>
  <c r="BR164" i="3"/>
  <c r="BP164" i="3"/>
  <c r="BO164" i="3"/>
  <c r="BR163" i="3"/>
  <c r="BP163" i="3"/>
  <c r="BO163" i="3"/>
  <c r="BR162" i="3"/>
  <c r="BP162" i="3"/>
  <c r="BO162" i="3"/>
  <c r="BR161" i="3"/>
  <c r="BP161" i="3"/>
  <c r="BO161" i="3"/>
  <c r="BR160" i="3"/>
  <c r="BP160" i="3"/>
  <c r="BO160" i="3"/>
  <c r="BR159" i="3"/>
  <c r="BP159" i="3"/>
  <c r="BR131" i="3"/>
  <c r="BQ131" i="3"/>
  <c r="BP131" i="3"/>
  <c r="BR130" i="3"/>
  <c r="BP130" i="3"/>
  <c r="BR126" i="3"/>
  <c r="BQ126" i="3"/>
  <c r="BP126" i="3"/>
  <c r="BR125" i="3"/>
  <c r="BP125" i="3"/>
  <c r="BR122" i="3"/>
  <c r="BQ122" i="3"/>
  <c r="BP122" i="3"/>
  <c r="BR119" i="3"/>
  <c r="BP119" i="3"/>
  <c r="BR116" i="3"/>
  <c r="BQ116" i="3"/>
  <c r="BP116" i="3"/>
  <c r="BR113" i="3"/>
  <c r="BP113" i="3"/>
  <c r="BR109" i="3"/>
  <c r="BQ109" i="3"/>
  <c r="BP109" i="3"/>
  <c r="BR108" i="3"/>
  <c r="BP108" i="3"/>
  <c r="BR107" i="3"/>
  <c r="BQ107" i="3"/>
  <c r="BP107" i="3"/>
  <c r="BR102" i="3"/>
  <c r="BQ102" i="3"/>
  <c r="BP102" i="3"/>
  <c r="BR101" i="3"/>
  <c r="BP101" i="3"/>
  <c r="BR100" i="3"/>
  <c r="BQ100" i="3"/>
  <c r="BP100" i="3"/>
  <c r="BR99" i="3"/>
  <c r="BP99" i="3"/>
  <c r="BR98" i="3"/>
  <c r="BQ98" i="3"/>
  <c r="BP98" i="3"/>
  <c r="BR97" i="3"/>
  <c r="BP97" i="3"/>
  <c r="BR96" i="3"/>
  <c r="BQ96" i="3"/>
  <c r="BP96" i="3"/>
  <c r="BR95" i="3"/>
  <c r="BP95" i="3"/>
  <c r="BR94" i="3"/>
  <c r="BQ94" i="3"/>
  <c r="BP94" i="3"/>
  <c r="BR93" i="3"/>
  <c r="BP93" i="3"/>
  <c r="BR92" i="3"/>
  <c r="BQ92" i="3"/>
  <c r="BP92" i="3"/>
  <c r="BR91" i="3"/>
  <c r="BP91" i="3"/>
  <c r="BR90" i="3"/>
  <c r="BQ90" i="3"/>
  <c r="BP90" i="3"/>
  <c r="BR89" i="3"/>
  <c r="BP89" i="3"/>
  <c r="BR88" i="3"/>
  <c r="BQ88" i="3"/>
  <c r="BP88" i="3"/>
  <c r="BR87" i="3"/>
  <c r="BP87" i="3"/>
  <c r="BR86" i="3"/>
  <c r="BQ86" i="3"/>
  <c r="BP86" i="3"/>
  <c r="BR85" i="3"/>
  <c r="BP85" i="3"/>
  <c r="BR84" i="3"/>
  <c r="BQ84" i="3"/>
  <c r="BP84" i="3"/>
  <c r="BR83" i="3"/>
  <c r="BP83" i="3"/>
  <c r="BR82" i="3"/>
  <c r="BQ82" i="3"/>
  <c r="BP82" i="3"/>
  <c r="BR81" i="3"/>
  <c r="BP81" i="3"/>
  <c r="BR80" i="3"/>
  <c r="BQ80" i="3"/>
  <c r="BP80" i="3"/>
  <c r="BR79" i="3"/>
  <c r="BP79" i="3"/>
  <c r="BR78" i="3"/>
  <c r="BP78" i="3"/>
  <c r="BR77" i="3"/>
  <c r="BP77" i="3"/>
  <c r="BR76" i="3"/>
  <c r="BP76" i="3"/>
  <c r="BQ228" i="3"/>
  <c r="BQ227" i="3"/>
  <c r="BQ226" i="3"/>
  <c r="BQ225" i="3"/>
  <c r="BQ224" i="3"/>
  <c r="BQ223" i="3"/>
  <c r="BQ222" i="3"/>
  <c r="BQ221" i="3"/>
  <c r="BQ220" i="3"/>
  <c r="BQ219" i="3"/>
  <c r="BQ218" i="3"/>
  <c r="BQ217" i="3"/>
  <c r="BQ216" i="3"/>
  <c r="BQ215" i="3"/>
  <c r="BQ214" i="3"/>
  <c r="BQ213" i="3"/>
  <c r="BQ212" i="3"/>
  <c r="BQ211" i="3"/>
  <c r="BQ210" i="3"/>
  <c r="BQ209" i="3"/>
  <c r="BQ208" i="3"/>
  <c r="BQ207" i="3"/>
  <c r="BQ206" i="3"/>
  <c r="BQ205" i="3"/>
  <c r="BQ204" i="3"/>
  <c r="BQ203" i="3"/>
  <c r="BQ202" i="3"/>
  <c r="BQ201" i="3"/>
  <c r="BQ200" i="3"/>
  <c r="BQ199" i="3"/>
  <c r="BQ198" i="3"/>
  <c r="BQ197" i="3"/>
  <c r="BQ196" i="3"/>
  <c r="BQ195" i="3"/>
  <c r="BQ194" i="3"/>
  <c r="BQ193" i="3"/>
  <c r="BQ192" i="3"/>
  <c r="BQ191" i="3"/>
  <c r="BQ190" i="3"/>
  <c r="BQ189" i="3"/>
  <c r="BQ188" i="3"/>
  <c r="BQ187" i="3"/>
  <c r="BQ186" i="3"/>
  <c r="BQ185" i="3"/>
  <c r="BQ184" i="3"/>
  <c r="BQ183" i="3"/>
  <c r="BQ182" i="3"/>
  <c r="BQ181" i="3"/>
  <c r="BQ180" i="3"/>
  <c r="BQ179" i="3"/>
  <c r="BQ178" i="3"/>
  <c r="BQ177" i="3"/>
  <c r="BQ176" i="3"/>
  <c r="BQ175" i="3"/>
  <c r="BQ174" i="3"/>
  <c r="BQ173" i="3"/>
  <c r="BQ172" i="3"/>
  <c r="BQ171" i="3"/>
  <c r="BQ170" i="3"/>
  <c r="BQ169" i="3"/>
  <c r="BQ168" i="3"/>
  <c r="BQ167" i="3"/>
  <c r="BQ166" i="3"/>
  <c r="BQ165" i="3"/>
  <c r="BQ164" i="3"/>
  <c r="BQ163" i="3"/>
  <c r="BQ162" i="3"/>
  <c r="BQ161" i="3"/>
  <c r="BQ160" i="3"/>
  <c r="BQ159" i="3"/>
  <c r="BQ130" i="3"/>
  <c r="BQ125" i="3"/>
  <c r="BQ119" i="3"/>
  <c r="BQ113" i="3"/>
  <c r="BQ108" i="3"/>
  <c r="BQ101" i="3"/>
  <c r="BQ99" i="3"/>
  <c r="BQ97" i="3"/>
  <c r="BQ95" i="3"/>
  <c r="BQ93" i="3"/>
  <c r="BQ91" i="3"/>
  <c r="BQ89" i="3"/>
  <c r="BQ87" i="3"/>
  <c r="BQ85" i="3"/>
  <c r="BQ83" i="3"/>
  <c r="BQ81" i="3"/>
  <c r="BR75" i="3"/>
  <c r="BR74" i="3"/>
  <c r="BR73" i="3"/>
  <c r="BR72" i="3"/>
  <c r="BR71" i="3"/>
  <c r="BR70" i="3"/>
  <c r="BR69" i="3"/>
  <c r="BR68" i="3"/>
  <c r="BR63" i="3"/>
  <c r="BR62" i="3"/>
  <c r="BP62" i="3"/>
  <c r="BR61" i="3"/>
  <c r="BP61" i="3"/>
  <c r="BR60" i="3"/>
  <c r="BP60" i="3"/>
  <c r="BR59" i="3"/>
  <c r="BP59" i="3"/>
  <c r="BR58" i="3"/>
  <c r="BP58" i="3"/>
  <c r="BR57" i="3"/>
  <c r="BP57" i="3"/>
  <c r="BR56" i="3"/>
  <c r="BP56" i="3"/>
  <c r="BR55" i="3"/>
  <c r="BP55" i="3"/>
  <c r="BR54" i="3"/>
  <c r="BP54" i="3"/>
  <c r="BR53" i="3"/>
  <c r="BP53" i="3"/>
  <c r="BR52" i="3"/>
  <c r="BP52" i="3"/>
  <c r="BR51" i="3"/>
  <c r="BP51" i="3"/>
  <c r="BR50" i="3"/>
  <c r="BP50" i="3"/>
  <c r="BR49" i="3"/>
  <c r="BP49" i="3"/>
  <c r="BR48" i="3"/>
  <c r="BP48" i="3"/>
  <c r="BR47" i="3"/>
  <c r="BP47" i="3"/>
  <c r="BR46" i="3"/>
  <c r="BP46" i="3"/>
  <c r="BR45" i="3"/>
  <c r="BP45" i="3"/>
  <c r="BR44" i="3"/>
  <c r="BP44" i="3"/>
  <c r="BR43" i="3"/>
  <c r="BP43" i="3"/>
  <c r="BR42" i="3"/>
  <c r="BP42" i="3"/>
  <c r="BR41" i="3"/>
  <c r="BP41" i="3"/>
  <c r="BR40" i="3"/>
  <c r="BP40" i="3"/>
  <c r="BR39" i="3"/>
  <c r="BP39" i="3"/>
  <c r="BR38" i="3"/>
  <c r="BP38" i="3"/>
  <c r="BR37" i="3"/>
  <c r="BP37" i="3"/>
  <c r="BR36" i="3"/>
  <c r="BP36" i="3"/>
  <c r="BR35" i="3"/>
  <c r="BP35" i="3"/>
  <c r="BR34" i="3"/>
  <c r="BP34" i="3"/>
  <c r="BR33" i="3"/>
  <c r="BP33" i="3"/>
  <c r="BR32" i="3"/>
  <c r="BP32" i="3"/>
  <c r="BR31" i="3"/>
  <c r="BP31" i="3"/>
  <c r="BR30" i="3"/>
  <c r="BP30" i="3"/>
  <c r="BR29" i="3"/>
  <c r="BP29" i="3"/>
  <c r="BR23" i="3"/>
  <c r="BP23" i="3"/>
  <c r="BR22" i="3"/>
  <c r="BP22" i="3"/>
  <c r="BR16" i="3"/>
  <c r="BP16" i="3"/>
  <c r="BQ15" i="3"/>
  <c r="BO15" i="3"/>
  <c r="BQ14" i="3"/>
  <c r="BQ13" i="3"/>
  <c r="BO13" i="3"/>
  <c r="BQ12" i="3"/>
  <c r="BO11" i="3"/>
  <c r="BO159" i="3"/>
  <c r="BO131" i="3"/>
  <c r="BO130" i="3"/>
  <c r="BO126" i="3"/>
  <c r="BO125" i="3"/>
  <c r="BO122" i="3"/>
  <c r="BO119" i="3"/>
  <c r="BO116" i="3"/>
  <c r="BO113" i="3"/>
  <c r="BO109" i="3"/>
  <c r="BO108" i="3"/>
  <c r="BO107" i="3"/>
  <c r="BO102" i="3"/>
  <c r="BO101" i="3"/>
  <c r="BO100" i="3"/>
  <c r="BO99" i="3"/>
  <c r="BO98" i="3"/>
  <c r="BO97" i="3"/>
  <c r="BO96" i="3"/>
  <c r="BO95" i="3"/>
  <c r="BO94" i="3"/>
  <c r="BO93" i="3"/>
  <c r="BO92" i="3"/>
  <c r="BO91" i="3"/>
  <c r="BO90" i="3"/>
  <c r="BO89" i="3"/>
  <c r="BO88" i="3"/>
  <c r="BO87" i="3"/>
  <c r="BO86" i="3"/>
  <c r="BO85" i="3"/>
  <c r="BO84" i="3"/>
  <c r="BO83" i="3"/>
  <c r="BO82" i="3"/>
  <c r="BO81" i="3"/>
  <c r="BQ79" i="3"/>
  <c r="BO79" i="3"/>
  <c r="BQ78" i="3"/>
  <c r="BO78" i="3"/>
  <c r="BQ77" i="3"/>
  <c r="BO77" i="3"/>
  <c r="BQ76" i="3"/>
  <c r="BO76" i="3"/>
  <c r="BQ75" i="3"/>
  <c r="BO75" i="3"/>
  <c r="BQ74" i="3"/>
  <c r="BO74" i="3"/>
  <c r="BQ73" i="3"/>
  <c r="BO73" i="3"/>
  <c r="BQ72" i="3"/>
  <c r="BO72" i="3"/>
  <c r="BQ71" i="3"/>
  <c r="BO71" i="3"/>
  <c r="BQ70" i="3"/>
  <c r="BO70" i="3"/>
  <c r="BQ69" i="3"/>
  <c r="BO69" i="3"/>
  <c r="BQ68" i="3"/>
  <c r="BO68" i="3"/>
  <c r="BQ63" i="3"/>
  <c r="BO63" i="3"/>
  <c r="BQ62" i="3"/>
  <c r="BQ61" i="3"/>
  <c r="BO61" i="3"/>
  <c r="BQ60" i="3"/>
  <c r="BQ59" i="3"/>
  <c r="BO59" i="3"/>
  <c r="BQ58" i="3"/>
  <c r="BQ57" i="3"/>
  <c r="BO57" i="3"/>
  <c r="BQ56" i="3"/>
  <c r="BQ55" i="3"/>
  <c r="BO55" i="3"/>
  <c r="BQ54" i="3"/>
  <c r="BQ53" i="3"/>
  <c r="BO53" i="3"/>
  <c r="BQ52" i="3"/>
  <c r="BQ51" i="3"/>
  <c r="BO51" i="3"/>
  <c r="BQ50" i="3"/>
  <c r="BQ49" i="3"/>
  <c r="BO49" i="3"/>
  <c r="BQ48" i="3"/>
  <c r="BQ47" i="3"/>
  <c r="BO47" i="3"/>
  <c r="BQ46" i="3"/>
  <c r="BQ45" i="3"/>
  <c r="BO45" i="3"/>
  <c r="BQ44" i="3"/>
  <c r="BQ43" i="3"/>
  <c r="BO43" i="3"/>
  <c r="BQ42" i="3"/>
  <c r="BQ41" i="3"/>
  <c r="BO41" i="3"/>
  <c r="BQ40" i="3"/>
  <c r="BQ39" i="3"/>
  <c r="BO39" i="3"/>
  <c r="BQ38" i="3"/>
  <c r="BQ37" i="3"/>
  <c r="BO37" i="3"/>
  <c r="BQ36" i="3"/>
  <c r="BQ35" i="3"/>
  <c r="BO35" i="3"/>
  <c r="BQ34" i="3"/>
  <c r="BQ33" i="3"/>
  <c r="BO33" i="3"/>
  <c r="BQ32" i="3"/>
  <c r="BQ31" i="3"/>
  <c r="BO31" i="3"/>
  <c r="BQ30" i="3"/>
  <c r="BQ29" i="3"/>
  <c r="BO29" i="3"/>
  <c r="BQ23" i="3"/>
  <c r="BO23" i="3"/>
  <c r="BQ22" i="3"/>
  <c r="BQ16" i="3"/>
  <c r="BR15" i="3"/>
  <c r="BP15" i="3"/>
  <c r="BR14" i="3"/>
  <c r="BP14" i="3"/>
  <c r="BR13" i="3"/>
  <c r="BP13" i="3"/>
  <c r="BR12" i="3"/>
  <c r="BP12" i="3"/>
  <c r="BO80" i="3"/>
  <c r="BM11" i="3"/>
  <c r="BM83" i="3"/>
  <c r="BM79" i="3"/>
  <c r="BM37" i="3"/>
  <c r="BM60" i="3"/>
  <c r="BM41" i="3"/>
  <c r="BM99" i="3"/>
  <c r="BM95" i="3"/>
  <c r="BM87" i="3"/>
  <c r="BM75" i="3"/>
  <c r="BM71" i="3"/>
  <c r="BM56" i="3"/>
  <c r="BM49" i="3"/>
  <c r="BM33" i="3"/>
  <c r="BM126" i="3"/>
  <c r="BM113" i="3"/>
  <c r="BM91" i="3"/>
  <c r="BM45" i="3"/>
  <c r="BM31" i="3"/>
  <c r="BM23" i="3"/>
  <c r="BM97" i="3"/>
  <c r="BM81" i="3"/>
  <c r="BM62" i="3"/>
  <c r="BM39" i="3"/>
  <c r="BM13" i="3"/>
  <c r="BM122" i="3"/>
  <c r="BM108" i="3"/>
  <c r="BM89" i="3"/>
  <c r="BM73" i="3"/>
  <c r="BM54" i="3"/>
  <c r="BM47" i="3"/>
  <c r="BM29" i="3"/>
  <c r="BM131" i="3"/>
  <c r="BM119" i="3"/>
  <c r="BM101" i="3"/>
  <c r="BM93" i="3"/>
  <c r="BM85" i="3"/>
  <c r="BM77" i="3"/>
  <c r="BM69" i="3"/>
  <c r="BM58" i="3"/>
  <c r="BM43" i="3"/>
  <c r="BM35" i="3"/>
  <c r="BM130" i="3"/>
  <c r="BM84" i="3"/>
  <c r="BM80" i="3"/>
  <c r="BM76" i="3"/>
  <c r="BM72" i="3"/>
  <c r="BM68" i="3"/>
  <c r="BM61" i="3"/>
  <c r="BM57" i="3"/>
  <c r="BM53" i="3"/>
  <c r="BM30" i="3"/>
  <c r="BM22" i="3"/>
  <c r="BM14" i="3"/>
  <c r="BM125" i="3"/>
  <c r="BM86" i="3"/>
  <c r="BM82" i="3"/>
  <c r="BM78" i="3"/>
  <c r="BM74" i="3"/>
  <c r="BM70" i="3"/>
  <c r="BM63" i="3"/>
  <c r="BM59" i="3"/>
  <c r="BM55" i="3"/>
  <c r="BM16" i="3"/>
  <c r="BM12" i="3"/>
  <c r="BM116" i="3"/>
  <c r="BM107" i="3"/>
  <c r="BM100" i="3"/>
  <c r="BM96" i="3"/>
  <c r="BM92" i="3"/>
  <c r="BM88" i="3"/>
  <c r="BM109" i="3"/>
  <c r="BM102" i="3"/>
  <c r="BM98" i="3"/>
  <c r="BM94" i="3"/>
  <c r="BM90" i="3"/>
  <c r="BM50" i="3"/>
  <c r="BM46" i="3"/>
  <c r="BM42" i="3"/>
  <c r="BM38" i="3"/>
  <c r="BM34" i="3"/>
  <c r="BM52" i="3"/>
  <c r="BM48" i="3"/>
  <c r="BM44" i="3"/>
  <c r="BM40" i="3"/>
  <c r="BM36" i="3"/>
  <c r="BM32" i="3"/>
  <c r="A321" i="6"/>
  <c r="A333" i="6"/>
  <c r="A336" i="6"/>
  <c r="B11" i="6" l="1"/>
  <c r="B160" i="6"/>
  <c r="E160" i="6" s="1"/>
  <c r="B161" i="6"/>
  <c r="E161" i="6" s="1"/>
  <c r="B162" i="6"/>
  <c r="E162" i="6" s="1"/>
  <c r="B163" i="6"/>
  <c r="E163" i="6" s="1"/>
  <c r="B164" i="6"/>
  <c r="E164" i="6" s="1"/>
  <c r="B165" i="6"/>
  <c r="E165" i="6" s="1"/>
  <c r="B166" i="6"/>
  <c r="E166" i="6" s="1"/>
  <c r="G166" i="6" s="1"/>
  <c r="B167" i="6"/>
  <c r="E167" i="6" s="1"/>
  <c r="B168" i="6"/>
  <c r="E168" i="6" s="1"/>
  <c r="B169" i="6"/>
  <c r="E169" i="6" s="1"/>
  <c r="B170" i="6"/>
  <c r="E170" i="6" s="1"/>
  <c r="B171" i="6"/>
  <c r="E171" i="6" s="1"/>
  <c r="B172" i="6"/>
  <c r="E172" i="6" s="1"/>
  <c r="B173" i="6"/>
  <c r="E173" i="6" s="1"/>
  <c r="B174" i="6"/>
  <c r="E174" i="6" s="1"/>
  <c r="B175" i="6"/>
  <c r="E175" i="6" s="1"/>
  <c r="B176" i="6"/>
  <c r="E176" i="6" s="1"/>
  <c r="B177" i="6"/>
  <c r="E177" i="6" s="1"/>
  <c r="B178" i="6"/>
  <c r="E178" i="6" s="1"/>
  <c r="B179" i="6"/>
  <c r="E179" i="6" s="1"/>
  <c r="B180" i="6"/>
  <c r="E180" i="6" s="1"/>
  <c r="B181" i="6"/>
  <c r="E181" i="6" s="1"/>
  <c r="B182" i="6"/>
  <c r="E182" i="6" s="1"/>
  <c r="G182" i="6" s="1"/>
  <c r="B183" i="6"/>
  <c r="E183" i="6" s="1"/>
  <c r="B184" i="6"/>
  <c r="E184" i="6" s="1"/>
  <c r="B185" i="6"/>
  <c r="E185" i="6" s="1"/>
  <c r="B186" i="6"/>
  <c r="E186" i="6" s="1"/>
  <c r="B187" i="6"/>
  <c r="E187" i="6" s="1"/>
  <c r="B188" i="6"/>
  <c r="E188" i="6" s="1"/>
  <c r="B189" i="6"/>
  <c r="E189" i="6" s="1"/>
  <c r="B190" i="6"/>
  <c r="E190" i="6" s="1"/>
  <c r="B191" i="6"/>
  <c r="E191" i="6" s="1"/>
  <c r="B192" i="6"/>
  <c r="E192" i="6" s="1"/>
  <c r="B193" i="6"/>
  <c r="E193" i="6" s="1"/>
  <c r="B194" i="6"/>
  <c r="E194" i="6" s="1"/>
  <c r="B195" i="6"/>
  <c r="E195" i="6" s="1"/>
  <c r="B196" i="6"/>
  <c r="E196" i="6" s="1"/>
  <c r="B197" i="6"/>
  <c r="E197" i="6" s="1"/>
  <c r="B198" i="6"/>
  <c r="E198" i="6" s="1"/>
  <c r="G198" i="6" s="1"/>
  <c r="B199" i="6"/>
  <c r="E199" i="6" s="1"/>
  <c r="B200" i="6"/>
  <c r="E200" i="6" s="1"/>
  <c r="B201" i="6"/>
  <c r="E201" i="6" s="1"/>
  <c r="B202" i="6"/>
  <c r="E202" i="6" s="1"/>
  <c r="B203" i="6"/>
  <c r="E203" i="6" s="1"/>
  <c r="B204" i="6"/>
  <c r="E204" i="6" s="1"/>
  <c r="B205" i="6"/>
  <c r="E205" i="6" s="1"/>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BM160" i="3"/>
  <c r="C160" i="6" s="1"/>
  <c r="BM164" i="3"/>
  <c r="C164" i="6" s="1"/>
  <c r="BM168" i="3"/>
  <c r="C168" i="6" s="1"/>
  <c r="BM172" i="3"/>
  <c r="C172" i="6" s="1"/>
  <c r="BM176" i="3"/>
  <c r="C176" i="6" s="1"/>
  <c r="BM180" i="3"/>
  <c r="C180" i="6" s="1"/>
  <c r="BM184" i="3"/>
  <c r="C184" i="6" s="1"/>
  <c r="BM188" i="3"/>
  <c r="C188" i="6" s="1"/>
  <c r="BM192" i="3"/>
  <c r="C192" i="6" s="1"/>
  <c r="BM196" i="3"/>
  <c r="C196" i="6" s="1"/>
  <c r="BM200" i="3"/>
  <c r="C200" i="6" s="1"/>
  <c r="BM204" i="3"/>
  <c r="C204" i="6" s="1"/>
  <c r="G176" i="6" l="1"/>
  <c r="G192" i="6"/>
  <c r="G160" i="6"/>
  <c r="G196" i="6"/>
  <c r="G188" i="6"/>
  <c r="G164" i="6"/>
  <c r="G200" i="6"/>
  <c r="G184" i="6"/>
  <c r="G168" i="6"/>
  <c r="G204" i="6"/>
  <c r="G180" i="6"/>
  <c r="G172" i="6"/>
  <c r="G193" i="6"/>
  <c r="G177" i="6"/>
  <c r="G161" i="6"/>
  <c r="G202" i="6"/>
  <c r="G194" i="6"/>
  <c r="G190" i="6"/>
  <c r="G186" i="6"/>
  <c r="G178" i="6"/>
  <c r="G174" i="6"/>
  <c r="G170" i="6"/>
  <c r="G162" i="6"/>
  <c r="G163" i="6"/>
  <c r="G167" i="6"/>
  <c r="G171" i="6"/>
  <c r="G175" i="6"/>
  <c r="G179" i="6"/>
  <c r="G183" i="6"/>
  <c r="G187" i="6"/>
  <c r="G191" i="6"/>
  <c r="G195" i="6"/>
  <c r="G199" i="6"/>
  <c r="G203" i="6"/>
  <c r="G201" i="6"/>
  <c r="G185" i="6"/>
  <c r="G169" i="6"/>
  <c r="G205" i="6"/>
  <c r="G197" i="6"/>
  <c r="G189" i="6"/>
  <c r="G181" i="6"/>
  <c r="G173" i="6"/>
  <c r="G165" i="6"/>
  <c r="BM202" i="3"/>
  <c r="C202" i="6" s="1"/>
  <c r="BM190" i="3"/>
  <c r="C190" i="6" s="1"/>
  <c r="BM182" i="3"/>
  <c r="C182" i="6" s="1"/>
  <c r="BM174" i="3"/>
  <c r="C174" i="6" s="1"/>
  <c r="BM170" i="3"/>
  <c r="C170" i="6" s="1"/>
  <c r="BM162" i="3"/>
  <c r="C162" i="6" s="1"/>
  <c r="BM198" i="3"/>
  <c r="C198" i="6" s="1"/>
  <c r="BM194" i="3"/>
  <c r="C194" i="6" s="1"/>
  <c r="BM186" i="3"/>
  <c r="C186" i="6" s="1"/>
  <c r="BM178" i="3"/>
  <c r="C178" i="6" s="1"/>
  <c r="BM166" i="3"/>
  <c r="C166" i="6" s="1"/>
  <c r="BM203" i="3"/>
  <c r="C203" i="6" s="1"/>
  <c r="BM199" i="3"/>
  <c r="C199" i="6" s="1"/>
  <c r="BM195" i="3"/>
  <c r="C195" i="6" s="1"/>
  <c r="BM191" i="3"/>
  <c r="C191" i="6" s="1"/>
  <c r="BM187" i="3"/>
  <c r="C187" i="6" s="1"/>
  <c r="BM183" i="3"/>
  <c r="C183" i="6" s="1"/>
  <c r="BM179" i="3"/>
  <c r="C179" i="6" s="1"/>
  <c r="BM175" i="3"/>
  <c r="C175" i="6" s="1"/>
  <c r="BM171" i="3"/>
  <c r="C171" i="6" s="1"/>
  <c r="BM167" i="3"/>
  <c r="C167" i="6" s="1"/>
  <c r="BM163" i="3"/>
  <c r="C163" i="6" s="1"/>
  <c r="BM205" i="3"/>
  <c r="C205" i="6" s="1"/>
  <c r="BM201" i="3"/>
  <c r="C201" i="6" s="1"/>
  <c r="BM197" i="3"/>
  <c r="C197" i="6" s="1"/>
  <c r="BM193" i="3"/>
  <c r="C193" i="6" s="1"/>
  <c r="BM189" i="3"/>
  <c r="C189" i="6" s="1"/>
  <c r="BM185" i="3"/>
  <c r="C185" i="6" s="1"/>
  <c r="BM181" i="3"/>
  <c r="C181" i="6" s="1"/>
  <c r="BM177" i="3"/>
  <c r="C177" i="6" s="1"/>
  <c r="BM173" i="3"/>
  <c r="C173" i="6" s="1"/>
  <c r="BM169" i="3"/>
  <c r="C169" i="6" s="1"/>
  <c r="BM165" i="3"/>
  <c r="C165" i="6" s="1"/>
  <c r="BM161" i="3"/>
  <c r="C161" i="6" s="1"/>
  <c r="D77" i="9"/>
  <c r="D78" i="9"/>
  <c r="D79" i="9"/>
  <c r="D80" i="9"/>
  <c r="D81" i="9"/>
  <c r="D61" i="7"/>
  <c r="D62" i="7"/>
  <c r="D63" i="7"/>
  <c r="D64" i="7"/>
  <c r="D67" i="7"/>
  <c r="D23" i="7"/>
  <c r="D24" i="7"/>
  <c r="D25" i="7"/>
  <c r="D26" i="7"/>
  <c r="D10" i="7"/>
  <c r="D11" i="7"/>
  <c r="D12" i="7"/>
  <c r="D13" i="7"/>
  <c r="A371" i="5" l="1"/>
  <c r="A372" i="5"/>
  <c r="A373" i="5"/>
  <c r="A370" i="5"/>
  <c r="A364" i="5"/>
  <c r="A356" i="5"/>
  <c r="A347" i="5"/>
  <c r="A341" i="5"/>
  <c r="A337" i="5"/>
  <c r="A331" i="5"/>
  <c r="A332" i="5"/>
  <c r="A330" i="5"/>
  <c r="A323" i="5"/>
  <c r="A324" i="5"/>
  <c r="A322" i="5"/>
  <c r="A314" i="5"/>
  <c r="A315" i="5"/>
  <c r="A316" i="5"/>
  <c r="A317" i="5"/>
  <c r="A313" i="5"/>
  <c r="E111" i="8" l="1"/>
  <c r="A109" i="8" l="1"/>
  <c r="A108" i="8"/>
  <c r="A107" i="8"/>
  <c r="A105" i="8"/>
  <c r="A104" i="8"/>
  <c r="A103" i="8"/>
  <c r="B364" i="5" l="1"/>
  <c r="D364" i="5" s="1"/>
  <c r="B370" i="5" l="1"/>
  <c r="D370" i="5" s="1"/>
  <c r="B371" i="5"/>
  <c r="D371" i="5" s="1"/>
  <c r="B372" i="5"/>
  <c r="D372" i="5" s="1"/>
  <c r="B373" i="5"/>
  <c r="D373" i="5" s="1"/>
  <c r="B368" i="5"/>
  <c r="B369" i="5"/>
  <c r="B367" i="5"/>
  <c r="A368" i="5"/>
  <c r="A369" i="5"/>
  <c r="A367" i="5"/>
  <c r="A366" i="5"/>
  <c r="A61" i="8" s="1"/>
  <c r="B360" i="5"/>
  <c r="B361" i="5"/>
  <c r="B362" i="5"/>
  <c r="B363" i="5"/>
  <c r="B359" i="5"/>
  <c r="A360" i="5"/>
  <c r="A361" i="5"/>
  <c r="A362" i="5"/>
  <c r="A363" i="5"/>
  <c r="A359" i="5"/>
  <c r="A358" i="5"/>
  <c r="A60" i="8" s="1"/>
  <c r="B351" i="5"/>
  <c r="B352" i="5"/>
  <c r="B353" i="5"/>
  <c r="B354" i="5"/>
  <c r="B355" i="5"/>
  <c r="B356" i="5"/>
  <c r="D356" i="5" s="1"/>
  <c r="B350" i="5"/>
  <c r="A351" i="5"/>
  <c r="A352" i="5"/>
  <c r="A353" i="5"/>
  <c r="A354" i="5"/>
  <c r="A355" i="5"/>
  <c r="A350" i="5"/>
  <c r="A349" i="5"/>
  <c r="A59" i="8" s="1"/>
  <c r="B345" i="5"/>
  <c r="B346" i="5"/>
  <c r="B347" i="5"/>
  <c r="D347" i="5" s="1"/>
  <c r="B344" i="5"/>
  <c r="A345" i="5"/>
  <c r="A346" i="5"/>
  <c r="A344" i="5"/>
  <c r="A343" i="5"/>
  <c r="A58" i="8" s="1"/>
  <c r="B337" i="5"/>
  <c r="B341" i="5"/>
  <c r="D341" i="5" s="1"/>
  <c r="B340" i="5"/>
  <c r="A340" i="5"/>
  <c r="A339" i="5"/>
  <c r="A57" i="8" s="1"/>
  <c r="B336" i="5"/>
  <c r="B335" i="5"/>
  <c r="A336" i="5"/>
  <c r="A335" i="5"/>
  <c r="A334" i="5"/>
  <c r="A56" i="8" s="1"/>
  <c r="B328" i="5"/>
  <c r="B329" i="5"/>
  <c r="B330" i="5"/>
  <c r="D330" i="5" s="1"/>
  <c r="B331" i="5"/>
  <c r="D331" i="5" s="1"/>
  <c r="B332" i="5"/>
  <c r="D332" i="5" s="1"/>
  <c r="B327" i="5"/>
  <c r="A328" i="5"/>
  <c r="A329" i="5"/>
  <c r="A327" i="5"/>
  <c r="A326" i="5"/>
  <c r="A55" i="8" s="1"/>
  <c r="B322" i="5"/>
  <c r="D322" i="5" s="1"/>
  <c r="B323" i="5"/>
  <c r="D323" i="5" s="1"/>
  <c r="B324" i="5"/>
  <c r="D324" i="5" s="1"/>
  <c r="B313" i="5"/>
  <c r="D313" i="5" s="1"/>
  <c r="B314" i="5"/>
  <c r="D314" i="5" s="1"/>
  <c r="B315" i="5"/>
  <c r="D315" i="5" s="1"/>
  <c r="B316" i="5"/>
  <c r="D316" i="5" s="1"/>
  <c r="B317" i="5"/>
  <c r="D317" i="5" s="1"/>
  <c r="B321" i="5"/>
  <c r="B320" i="5"/>
  <c r="A321" i="5"/>
  <c r="A320" i="5"/>
  <c r="A319" i="5"/>
  <c r="A54" i="8" s="1"/>
  <c r="B298" i="5"/>
  <c r="B299" i="5"/>
  <c r="B300" i="5"/>
  <c r="B301" i="5"/>
  <c r="B302" i="5"/>
  <c r="B303" i="5"/>
  <c r="B304" i="5"/>
  <c r="B305" i="5"/>
  <c r="B306" i="5"/>
  <c r="B307" i="5"/>
  <c r="B308" i="5"/>
  <c r="B309" i="5"/>
  <c r="B310" i="5"/>
  <c r="B311" i="5"/>
  <c r="B312" i="5"/>
  <c r="B297" i="5"/>
  <c r="A298" i="5"/>
  <c r="A299" i="5"/>
  <c r="A300" i="5"/>
  <c r="A301" i="5"/>
  <c r="A302" i="5"/>
  <c r="A303" i="5"/>
  <c r="A304" i="5"/>
  <c r="A305" i="5"/>
  <c r="A306" i="5"/>
  <c r="A307" i="5"/>
  <c r="A308" i="5"/>
  <c r="A309" i="5"/>
  <c r="A310" i="5"/>
  <c r="A311" i="5"/>
  <c r="A312" i="5"/>
  <c r="A297" i="5"/>
  <c r="A296" i="5"/>
  <c r="A53" i="8" s="1"/>
  <c r="B289" i="5"/>
  <c r="A289" i="5"/>
  <c r="A288" i="5"/>
  <c r="A52" i="8" s="1"/>
  <c r="B286" i="5"/>
  <c r="A286" i="5"/>
  <c r="A285" i="5"/>
  <c r="A51" i="8" s="1"/>
  <c r="B282" i="5"/>
  <c r="B281" i="5"/>
  <c r="A282" i="5"/>
  <c r="A281" i="5"/>
  <c r="A280" i="5"/>
  <c r="A50" i="8" s="1"/>
  <c r="B276" i="5"/>
  <c r="B277" i="5"/>
  <c r="B275" i="5"/>
  <c r="A276" i="5"/>
  <c r="A277" i="5"/>
  <c r="A275" i="5"/>
  <c r="A274" i="5"/>
  <c r="A49" i="8" s="1"/>
  <c r="A273" i="5"/>
  <c r="B271" i="5"/>
  <c r="A271" i="5"/>
  <c r="A270" i="5"/>
  <c r="A48" i="8" s="1"/>
  <c r="B268" i="5"/>
  <c r="A268" i="5"/>
  <c r="A267" i="5"/>
  <c r="A47" i="8" s="1"/>
  <c r="A266" i="5"/>
  <c r="B260" i="5"/>
  <c r="D260" i="5" s="1"/>
  <c r="B261" i="5"/>
  <c r="D261" i="5" s="1"/>
  <c r="B262" i="5"/>
  <c r="D262" i="5" s="1"/>
  <c r="B263" i="5"/>
  <c r="D263" i="5" s="1"/>
  <c r="B259" i="5"/>
  <c r="A260" i="5"/>
  <c r="A261" i="5"/>
  <c r="A262" i="5"/>
  <c r="A263" i="5"/>
  <c r="A259" i="5"/>
  <c r="A258" i="5"/>
  <c r="A46" i="8" s="1"/>
  <c r="B255" i="5"/>
  <c r="A255" i="5"/>
  <c r="A254" i="5"/>
  <c r="A45" i="8" s="1"/>
  <c r="B251" i="5"/>
  <c r="B250" i="5"/>
  <c r="A251" i="5"/>
  <c r="A250" i="5"/>
  <c r="A249" i="5"/>
  <c r="A44" i="8" s="1"/>
  <c r="B244" i="5"/>
  <c r="B245" i="5"/>
  <c r="B246" i="5"/>
  <c r="B243" i="5"/>
  <c r="A244" i="5"/>
  <c r="A245" i="5"/>
  <c r="A246" i="5"/>
  <c r="A243" i="5"/>
  <c r="A242" i="5"/>
  <c r="A43" i="8" s="1"/>
  <c r="B234" i="5"/>
  <c r="B235" i="5"/>
  <c r="B236" i="5"/>
  <c r="B237" i="5"/>
  <c r="B238" i="5"/>
  <c r="B239" i="5"/>
  <c r="B233" i="5"/>
  <c r="A234" i="5"/>
  <c r="A235" i="5"/>
  <c r="A236" i="5"/>
  <c r="A237" i="5"/>
  <c r="A238" i="5"/>
  <c r="A239" i="5"/>
  <c r="A233" i="5"/>
  <c r="A232" i="5"/>
  <c r="A42" i="8" s="1"/>
  <c r="B229" i="5"/>
  <c r="A229" i="5"/>
  <c r="A228" i="5"/>
  <c r="A41" i="8" s="1"/>
  <c r="B225" i="5"/>
  <c r="B224" i="5"/>
  <c r="A225" i="5"/>
  <c r="A224" i="5"/>
  <c r="A223" i="5"/>
  <c r="A40" i="8" s="1"/>
  <c r="B216" i="5"/>
  <c r="B217" i="5"/>
  <c r="B218" i="5"/>
  <c r="B219" i="5"/>
  <c r="B220" i="5"/>
  <c r="B215" i="5"/>
  <c r="A216" i="5"/>
  <c r="A217" i="5"/>
  <c r="A218" i="5"/>
  <c r="A219" i="5"/>
  <c r="A220" i="5"/>
  <c r="A215" i="5"/>
  <c r="A214" i="5"/>
  <c r="A39" i="8" s="1"/>
  <c r="B207" i="5"/>
  <c r="B208" i="5"/>
  <c r="B209" i="5"/>
  <c r="B210" i="5"/>
  <c r="B211" i="5"/>
  <c r="B206" i="5"/>
  <c r="A207" i="5"/>
  <c r="A208" i="5"/>
  <c r="A209" i="5"/>
  <c r="A210" i="5"/>
  <c r="A211" i="5"/>
  <c r="A206" i="5"/>
  <c r="A205" i="5"/>
  <c r="A38" i="8" s="1"/>
  <c r="B198" i="5"/>
  <c r="B199" i="5"/>
  <c r="B200" i="5"/>
  <c r="B201" i="5"/>
  <c r="B202" i="5"/>
  <c r="B197" i="5"/>
  <c r="A198" i="5"/>
  <c r="A199" i="5"/>
  <c r="A200" i="5"/>
  <c r="A201" i="5"/>
  <c r="A202" i="5"/>
  <c r="A197" i="5"/>
  <c r="A196" i="5"/>
  <c r="A37" i="8" s="1"/>
  <c r="A195" i="5"/>
  <c r="B188" i="5"/>
  <c r="B189" i="5"/>
  <c r="B187" i="5"/>
  <c r="A188" i="5"/>
  <c r="A189" i="5"/>
  <c r="A187" i="5"/>
  <c r="A186" i="5"/>
  <c r="A36" i="8" s="1"/>
  <c r="A185" i="5"/>
  <c r="B182" i="5"/>
  <c r="B181" i="5"/>
  <c r="A182" i="5"/>
  <c r="A181" i="5"/>
  <c r="A180" i="5"/>
  <c r="A35" i="8" s="1"/>
  <c r="B178" i="5"/>
  <c r="A178" i="5"/>
  <c r="A177" i="5"/>
  <c r="A34" i="8" s="1"/>
  <c r="B175" i="5"/>
  <c r="A175" i="5"/>
  <c r="A174" i="5"/>
  <c r="A32" i="8" s="1"/>
  <c r="B166" i="5"/>
  <c r="A166" i="5"/>
  <c r="A165" i="5"/>
  <c r="A29" i="8" s="1"/>
  <c r="B163" i="5"/>
  <c r="A163" i="5"/>
  <c r="A162" i="5"/>
  <c r="A28" i="8" s="1"/>
  <c r="B160" i="5"/>
  <c r="A160" i="5"/>
  <c r="A159" i="5"/>
  <c r="A27" i="8" s="1"/>
  <c r="B157" i="5"/>
  <c r="A157" i="5"/>
  <c r="A156" i="5"/>
  <c r="A26" i="8" s="1"/>
  <c r="B147" i="5"/>
  <c r="D147" i="5" s="1"/>
  <c r="B148" i="5"/>
  <c r="D148" i="5" s="1"/>
  <c r="B149" i="5"/>
  <c r="D149" i="5" s="1"/>
  <c r="B150" i="5"/>
  <c r="D150" i="5" s="1"/>
  <c r="B151" i="5"/>
  <c r="D151" i="5" s="1"/>
  <c r="B152" i="5"/>
  <c r="D152" i="5" s="1"/>
  <c r="B153" i="5"/>
  <c r="D153" i="5" s="1"/>
  <c r="B146" i="5"/>
  <c r="D146" i="5" s="1"/>
  <c r="A147" i="5"/>
  <c r="A148" i="5"/>
  <c r="A149" i="5"/>
  <c r="A150" i="5"/>
  <c r="A151" i="5"/>
  <c r="A152" i="5"/>
  <c r="A153" i="5"/>
  <c r="A146" i="5"/>
  <c r="A145" i="5"/>
  <c r="A25" i="8" s="1"/>
  <c r="B130" i="5"/>
  <c r="B131" i="5"/>
  <c r="B132" i="5"/>
  <c r="D132" i="5" s="1"/>
  <c r="B133" i="5"/>
  <c r="D133" i="5" s="1"/>
  <c r="B134" i="5"/>
  <c r="D134" i="5" s="1"/>
  <c r="B135" i="5"/>
  <c r="D135" i="5" s="1"/>
  <c r="B136" i="5"/>
  <c r="D136" i="5" s="1"/>
  <c r="B137" i="5"/>
  <c r="D137" i="5" s="1"/>
  <c r="B138" i="5"/>
  <c r="D138" i="5" s="1"/>
  <c r="B139" i="5"/>
  <c r="D139" i="5" s="1"/>
  <c r="B140" i="5"/>
  <c r="D140" i="5" s="1"/>
  <c r="B141" i="5"/>
  <c r="D141" i="5" s="1"/>
  <c r="B142" i="5"/>
  <c r="D142" i="5" s="1"/>
  <c r="B129" i="5"/>
  <c r="A131" i="5"/>
  <c r="A132" i="5"/>
  <c r="A133" i="5"/>
  <c r="A134" i="5"/>
  <c r="A135" i="5"/>
  <c r="A136" i="5"/>
  <c r="A137" i="5"/>
  <c r="A138" i="5"/>
  <c r="A139" i="5"/>
  <c r="A140" i="5"/>
  <c r="A141" i="5"/>
  <c r="A142" i="5"/>
  <c r="A130" i="5"/>
  <c r="A129" i="5"/>
  <c r="A128" i="5"/>
  <c r="A24" i="8" s="1"/>
  <c r="A127" i="5"/>
  <c r="A126" i="5"/>
  <c r="B120" i="5"/>
  <c r="D120" i="5" s="1"/>
  <c r="B121" i="5"/>
  <c r="D121" i="5" s="1"/>
  <c r="B122" i="5"/>
  <c r="D122" i="5" s="1"/>
  <c r="B123" i="5"/>
  <c r="D123" i="5" s="1"/>
  <c r="B119" i="5"/>
  <c r="D119" i="5" s="1"/>
  <c r="A120" i="5"/>
  <c r="A121" i="5"/>
  <c r="A122" i="5"/>
  <c r="A123" i="5"/>
  <c r="A119" i="5"/>
  <c r="A118" i="5"/>
  <c r="A22" i="8" s="1"/>
  <c r="B115" i="5"/>
  <c r="A115" i="5"/>
  <c r="A114" i="5"/>
  <c r="A21" i="8" s="1"/>
  <c r="B111" i="5"/>
  <c r="A111" i="5"/>
  <c r="A110" i="5"/>
  <c r="A20" i="8" s="1"/>
  <c r="B106" i="5"/>
  <c r="B107" i="5"/>
  <c r="B105" i="5"/>
  <c r="A106" i="5"/>
  <c r="A107" i="5"/>
  <c r="A105" i="5"/>
  <c r="A104" i="5"/>
  <c r="A19" i="8" s="1"/>
  <c r="B99" i="5"/>
  <c r="B100" i="5"/>
  <c r="B101" i="5"/>
  <c r="B98" i="5"/>
  <c r="A99" i="5"/>
  <c r="A100" i="5"/>
  <c r="A101" i="5"/>
  <c r="A98" i="5"/>
  <c r="A97" i="5"/>
  <c r="A18" i="8" s="1"/>
  <c r="B92" i="5"/>
  <c r="B93" i="5"/>
  <c r="B94" i="5"/>
  <c r="B91" i="5"/>
  <c r="A91" i="5"/>
  <c r="A90" i="5"/>
  <c r="A17" i="8" s="1"/>
  <c r="B87" i="5"/>
  <c r="A87" i="5"/>
  <c r="A86" i="5"/>
  <c r="A16" i="8" s="1"/>
  <c r="B83" i="5"/>
  <c r="A83" i="5"/>
  <c r="A82" i="5"/>
  <c r="A15" i="8" s="1"/>
  <c r="B68" i="5"/>
  <c r="B69" i="5"/>
  <c r="B70" i="5"/>
  <c r="B78" i="5"/>
  <c r="B79" i="5"/>
  <c r="B67" i="5"/>
  <c r="A66" i="5"/>
  <c r="A14" i="8" s="1"/>
  <c r="B60" i="5"/>
  <c r="B61" i="5"/>
  <c r="B62" i="5"/>
  <c r="B63" i="5"/>
  <c r="B59" i="5"/>
  <c r="A60" i="5"/>
  <c r="A61" i="5"/>
  <c r="A62" i="5"/>
  <c r="A63" i="5"/>
  <c r="A59" i="5"/>
  <c r="A58" i="5"/>
  <c r="A13" i="8" s="1"/>
  <c r="B51" i="5"/>
  <c r="B52" i="5"/>
  <c r="B53" i="5"/>
  <c r="B54" i="5"/>
  <c r="B55" i="5"/>
  <c r="B50" i="5"/>
  <c r="B36" i="5"/>
  <c r="B37" i="5"/>
  <c r="B38" i="5"/>
  <c r="B39" i="5"/>
  <c r="B40" i="5"/>
  <c r="B41" i="5"/>
  <c r="B42" i="5"/>
  <c r="B43" i="5"/>
  <c r="B44" i="5"/>
  <c r="B45" i="5"/>
  <c r="B46" i="5"/>
  <c r="B35" i="5"/>
  <c r="A51" i="5"/>
  <c r="A52" i="5"/>
  <c r="A53" i="5"/>
  <c r="A54" i="5"/>
  <c r="A55" i="5"/>
  <c r="A50" i="5"/>
  <c r="A49" i="5"/>
  <c r="A12" i="8" s="1"/>
  <c r="A36" i="5"/>
  <c r="A37" i="5"/>
  <c r="A38" i="5"/>
  <c r="A39" i="5"/>
  <c r="A40" i="5"/>
  <c r="A41" i="5"/>
  <c r="A42" i="5"/>
  <c r="A43" i="5"/>
  <c r="A44" i="5"/>
  <c r="A45" i="5"/>
  <c r="A46" i="5"/>
  <c r="A35" i="5"/>
  <c r="A34" i="5"/>
  <c r="A11" i="8" s="1"/>
  <c r="B23" i="5"/>
  <c r="B24" i="5"/>
  <c r="B25" i="5"/>
  <c r="B26" i="5"/>
  <c r="B27" i="5"/>
  <c r="B28" i="5"/>
  <c r="B29" i="5"/>
  <c r="B30" i="5"/>
  <c r="B31" i="5"/>
  <c r="B22" i="5"/>
  <c r="A23" i="5"/>
  <c r="A24" i="5"/>
  <c r="A25" i="5"/>
  <c r="A26" i="5"/>
  <c r="A27" i="5"/>
  <c r="A28" i="5"/>
  <c r="A29" i="5"/>
  <c r="A30" i="5"/>
  <c r="A31" i="5"/>
  <c r="A22" i="5"/>
  <c r="A21" i="5"/>
  <c r="A10" i="8" s="1"/>
  <c r="A10" i="5"/>
  <c r="A11" i="5"/>
  <c r="A12" i="5"/>
  <c r="A13" i="5"/>
  <c r="A14" i="5"/>
  <c r="A15" i="5"/>
  <c r="A16" i="5"/>
  <c r="A17" i="5"/>
  <c r="A18" i="5"/>
  <c r="A9" i="5"/>
  <c r="A8" i="5"/>
  <c r="A9" i="8" s="1"/>
  <c r="A7" i="5"/>
  <c r="D124" i="5" l="1"/>
  <c r="B22" i="8" s="1"/>
  <c r="D154" i="5"/>
  <c r="B25" i="8" s="1"/>
  <c r="F316" i="3" l="1"/>
  <c r="I316" i="3"/>
  <c r="L316" i="3"/>
  <c r="O316" i="3"/>
  <c r="R316" i="3"/>
  <c r="U316" i="3"/>
  <c r="X316" i="3"/>
  <c r="AA316" i="3"/>
  <c r="AD316" i="3"/>
  <c r="AG316" i="3"/>
  <c r="AJ316" i="3"/>
  <c r="AM316" i="3"/>
  <c r="AP316" i="3"/>
  <c r="AS316" i="3"/>
  <c r="AV316" i="3"/>
  <c r="AY316" i="3"/>
  <c r="BB316" i="3"/>
  <c r="BE316" i="3"/>
  <c r="BH316" i="3"/>
  <c r="BK316" i="3"/>
  <c r="F317" i="3"/>
  <c r="I317" i="3"/>
  <c r="L317" i="3"/>
  <c r="O317" i="3"/>
  <c r="R317" i="3"/>
  <c r="U317" i="3"/>
  <c r="X317" i="3"/>
  <c r="AA317" i="3"/>
  <c r="AD317" i="3"/>
  <c r="AG317" i="3"/>
  <c r="AJ317" i="3"/>
  <c r="AM317" i="3"/>
  <c r="AP317" i="3"/>
  <c r="AS317" i="3"/>
  <c r="AV317" i="3"/>
  <c r="AY317" i="3"/>
  <c r="BB317" i="3"/>
  <c r="BE317" i="3"/>
  <c r="BH317" i="3"/>
  <c r="BK317" i="3"/>
  <c r="A316" i="6"/>
  <c r="B316" i="6"/>
  <c r="E316" i="6" s="1"/>
  <c r="G316" i="6" s="1"/>
  <c r="BO317" i="3" l="1"/>
  <c r="BQ317" i="3"/>
  <c r="BQ316" i="3"/>
  <c r="BR317" i="3"/>
  <c r="BP317" i="3"/>
  <c r="BR316" i="3"/>
  <c r="BP316" i="3"/>
  <c r="BO316" i="3"/>
  <c r="BM316" i="3"/>
  <c r="C316" i="6" s="1"/>
  <c r="BM317" i="3"/>
  <c r="C317" i="6" s="1"/>
  <c r="D75" i="7" l="1"/>
  <c r="D74" i="7"/>
  <c r="D73" i="7"/>
  <c r="D72" i="7"/>
  <c r="D71" i="7"/>
  <c r="D70" i="7"/>
  <c r="D69" i="7"/>
  <c r="D68" i="7"/>
  <c r="D60" i="7"/>
  <c r="D35" i="7"/>
  <c r="D31" i="7"/>
  <c r="D30" i="7"/>
  <c r="D29" i="7"/>
  <c r="D28" i="7"/>
  <c r="D27" i="7"/>
  <c r="D22" i="7"/>
  <c r="D18" i="7"/>
  <c r="D17" i="7"/>
  <c r="D16" i="7"/>
  <c r="D15" i="7"/>
  <c r="D14" i="7"/>
  <c r="D9" i="7"/>
  <c r="D76" i="9"/>
  <c r="D75" i="9"/>
  <c r="D82" i="9" s="1"/>
  <c r="B105" i="8" s="1"/>
  <c r="D74" i="9"/>
  <c r="D71" i="9"/>
  <c r="D70" i="9"/>
  <c r="D69" i="9"/>
  <c r="D68" i="9"/>
  <c r="D66" i="9"/>
  <c r="D65" i="9"/>
  <c r="D64" i="9"/>
  <c r="D63" i="9"/>
  <c r="D62" i="9"/>
  <c r="D60" i="9"/>
  <c r="D59" i="9"/>
  <c r="D58" i="9"/>
  <c r="D57" i="9"/>
  <c r="D56" i="9"/>
  <c r="D54" i="9"/>
  <c r="D53" i="9"/>
  <c r="D52" i="9"/>
  <c r="D51" i="9"/>
  <c r="D50" i="9"/>
  <c r="D48" i="9"/>
  <c r="D47" i="9"/>
  <c r="D46" i="9"/>
  <c r="D45" i="9"/>
  <c r="D44" i="9"/>
  <c r="D43" i="9"/>
  <c r="D41" i="9"/>
  <c r="D40" i="9"/>
  <c r="D39" i="9"/>
  <c r="D38" i="9"/>
  <c r="D37" i="9"/>
  <c r="D35" i="9"/>
  <c r="D34" i="9"/>
  <c r="D33" i="9"/>
  <c r="D32" i="9"/>
  <c r="D31" i="9"/>
  <c r="D27" i="9"/>
  <c r="D25" i="9"/>
  <c r="D24" i="9"/>
  <c r="D23" i="9"/>
  <c r="D22" i="9"/>
  <c r="D21" i="9"/>
  <c r="D19" i="9"/>
  <c r="D18" i="9"/>
  <c r="D17" i="9"/>
  <c r="D16" i="9"/>
  <c r="D15" i="9"/>
  <c r="D14" i="9"/>
  <c r="D13" i="9"/>
  <c r="D12" i="9"/>
  <c r="D11" i="9"/>
  <c r="D10" i="9"/>
  <c r="D9" i="9"/>
  <c r="B408" i="6"/>
  <c r="E408" i="6" s="1"/>
  <c r="G408" i="6" s="1"/>
  <c r="A408" i="6"/>
  <c r="B407" i="6"/>
  <c r="E407" i="6" s="1"/>
  <c r="G407" i="6" s="1"/>
  <c r="A407" i="6"/>
  <c r="B406" i="6"/>
  <c r="E406" i="6" s="1"/>
  <c r="G406" i="6" s="1"/>
  <c r="A406" i="6"/>
  <c r="B405" i="6"/>
  <c r="A405" i="6"/>
  <c r="B404" i="6"/>
  <c r="A404" i="6"/>
  <c r="A101" i="8" s="1"/>
  <c r="B402" i="6"/>
  <c r="E402" i="6" s="1"/>
  <c r="G402" i="6" s="1"/>
  <c r="A402" i="6"/>
  <c r="B401" i="6"/>
  <c r="A401" i="6"/>
  <c r="B400" i="6"/>
  <c r="A400" i="6"/>
  <c r="A100" i="8" s="1"/>
  <c r="B398" i="6"/>
  <c r="E398" i="6" s="1"/>
  <c r="G398" i="6" s="1"/>
  <c r="A398" i="6"/>
  <c r="B397" i="6"/>
  <c r="E397" i="6" s="1"/>
  <c r="G397" i="6" s="1"/>
  <c r="A397" i="6"/>
  <c r="B396" i="6"/>
  <c r="E396" i="6" s="1"/>
  <c r="G396" i="6" s="1"/>
  <c r="A396" i="6"/>
  <c r="B395" i="6"/>
  <c r="E395" i="6" s="1"/>
  <c r="G395" i="6" s="1"/>
  <c r="A395" i="6"/>
  <c r="B394" i="6"/>
  <c r="A394" i="6"/>
  <c r="B393" i="6"/>
  <c r="A393" i="6"/>
  <c r="A99" i="8" s="1"/>
  <c r="B391" i="6"/>
  <c r="E391" i="6" s="1"/>
  <c r="G391" i="6" s="1"/>
  <c r="A391" i="6"/>
  <c r="B390" i="6"/>
  <c r="E390" i="6" s="1"/>
  <c r="G390" i="6" s="1"/>
  <c r="A390" i="6"/>
  <c r="B389" i="6"/>
  <c r="E389" i="6" s="1"/>
  <c r="G389" i="6" s="1"/>
  <c r="A389" i="6"/>
  <c r="B388" i="6"/>
  <c r="E388" i="6" s="1"/>
  <c r="G388" i="6" s="1"/>
  <c r="A388" i="6"/>
  <c r="B387" i="6"/>
  <c r="E387" i="6" s="1"/>
  <c r="G387" i="6" s="1"/>
  <c r="A387" i="6"/>
  <c r="B386" i="6"/>
  <c r="A386" i="6"/>
  <c r="B385" i="6"/>
  <c r="A385" i="6"/>
  <c r="A98" i="8" s="1"/>
  <c r="B383" i="6"/>
  <c r="E383" i="6" s="1"/>
  <c r="G383" i="6" s="1"/>
  <c r="A383" i="6"/>
  <c r="B382" i="6"/>
  <c r="E382" i="6" s="1"/>
  <c r="G382" i="6" s="1"/>
  <c r="A382" i="6"/>
  <c r="B381" i="6"/>
  <c r="E381" i="6" s="1"/>
  <c r="G381" i="6" s="1"/>
  <c r="A381" i="6"/>
  <c r="B380" i="6"/>
  <c r="E380" i="6" s="1"/>
  <c r="G380" i="6" s="1"/>
  <c r="A380" i="6"/>
  <c r="B379" i="6"/>
  <c r="E379" i="6" s="1"/>
  <c r="G379" i="6" s="1"/>
  <c r="A379" i="6"/>
  <c r="B378" i="6"/>
  <c r="E378" i="6" s="1"/>
  <c r="G378" i="6" s="1"/>
  <c r="A378" i="6"/>
  <c r="B377" i="6"/>
  <c r="E377" i="6" s="1"/>
  <c r="G377" i="6" s="1"/>
  <c r="A377" i="6"/>
  <c r="B376" i="6"/>
  <c r="E376" i="6" s="1"/>
  <c r="G376" i="6" s="1"/>
  <c r="A376" i="6"/>
  <c r="B375" i="6"/>
  <c r="A375" i="6"/>
  <c r="B374" i="6"/>
  <c r="A374" i="6"/>
  <c r="A97" i="8" s="1"/>
  <c r="B370" i="6"/>
  <c r="E370" i="6" s="1"/>
  <c r="G370" i="6" s="1"/>
  <c r="A370" i="6"/>
  <c r="B369" i="6"/>
  <c r="E369" i="6" s="1"/>
  <c r="G369" i="6" s="1"/>
  <c r="A369" i="6"/>
  <c r="B368" i="6"/>
  <c r="E368" i="6" s="1"/>
  <c r="G368" i="6" s="1"/>
  <c r="A368" i="6"/>
  <c r="B367" i="6"/>
  <c r="E367" i="6" s="1"/>
  <c r="G367" i="6" s="1"/>
  <c r="A367" i="6"/>
  <c r="B366" i="6"/>
  <c r="E366" i="6" s="1"/>
  <c r="G366" i="6" s="1"/>
  <c r="A366" i="6"/>
  <c r="B365" i="6"/>
  <c r="E365" i="6" s="1"/>
  <c r="G365" i="6" s="1"/>
  <c r="A365" i="6"/>
  <c r="B364" i="6"/>
  <c r="A364" i="6"/>
  <c r="B363" i="6"/>
  <c r="A363" i="6"/>
  <c r="A96" i="8" s="1"/>
  <c r="B361" i="6"/>
  <c r="E361" i="6" s="1"/>
  <c r="G361" i="6" s="1"/>
  <c r="A361" i="6"/>
  <c r="B360" i="6"/>
  <c r="E360" i="6" s="1"/>
  <c r="G360" i="6" s="1"/>
  <c r="A360" i="6"/>
  <c r="B359" i="6"/>
  <c r="E359" i="6" s="1"/>
  <c r="G359" i="6" s="1"/>
  <c r="A359" i="6"/>
  <c r="B358" i="6"/>
  <c r="E358" i="6" s="1"/>
  <c r="G358" i="6" s="1"/>
  <c r="A358" i="6"/>
  <c r="B357" i="6"/>
  <c r="E357" i="6" s="1"/>
  <c r="G357" i="6" s="1"/>
  <c r="A357" i="6"/>
  <c r="B356" i="6"/>
  <c r="E356" i="6" s="1"/>
  <c r="G356" i="6" s="1"/>
  <c r="A356" i="6"/>
  <c r="B355" i="6"/>
  <c r="E355" i="6" s="1"/>
  <c r="G355" i="6" s="1"/>
  <c r="A355" i="6"/>
  <c r="B354" i="6"/>
  <c r="E354" i="6" s="1"/>
  <c r="G354" i="6" s="1"/>
  <c r="A354" i="6"/>
  <c r="B353" i="6"/>
  <c r="A353" i="6"/>
  <c r="B352" i="6"/>
  <c r="A352" i="6"/>
  <c r="A95" i="8" s="1"/>
  <c r="B350" i="6"/>
  <c r="E350" i="6" s="1"/>
  <c r="G350" i="6" s="1"/>
  <c r="A350" i="6"/>
  <c r="B349" i="6"/>
  <c r="E349" i="6" s="1"/>
  <c r="G349" i="6" s="1"/>
  <c r="A349" i="6"/>
  <c r="B348" i="6"/>
  <c r="E348" i="6" s="1"/>
  <c r="G348" i="6" s="1"/>
  <c r="A348" i="6"/>
  <c r="B347" i="6"/>
  <c r="E347" i="6" s="1"/>
  <c r="G347" i="6" s="1"/>
  <c r="A347" i="6"/>
  <c r="B346" i="6"/>
  <c r="E346" i="6" s="1"/>
  <c r="G346" i="6" s="1"/>
  <c r="A346" i="6"/>
  <c r="B345" i="6"/>
  <c r="E345" i="6" s="1"/>
  <c r="G345" i="6" s="1"/>
  <c r="A345" i="6"/>
  <c r="B344" i="6"/>
  <c r="E344" i="6" s="1"/>
  <c r="G344" i="6" s="1"/>
  <c r="A344" i="6"/>
  <c r="B343" i="6"/>
  <c r="E343" i="6" s="1"/>
  <c r="G343" i="6" s="1"/>
  <c r="A343" i="6"/>
  <c r="B342" i="6"/>
  <c r="A342" i="6"/>
  <c r="B341" i="6"/>
  <c r="A341" i="6"/>
  <c r="A94" i="8" s="1"/>
  <c r="B339" i="6"/>
  <c r="E339" i="6" s="1"/>
  <c r="G339" i="6" s="1"/>
  <c r="A339" i="6"/>
  <c r="B338" i="6"/>
  <c r="E338" i="6" s="1"/>
  <c r="G338" i="6" s="1"/>
  <c r="A338" i="6"/>
  <c r="B337" i="6"/>
  <c r="E337" i="6" s="1"/>
  <c r="G337" i="6" s="1"/>
  <c r="A337" i="6"/>
  <c r="B336" i="6"/>
  <c r="E336" i="6" s="1"/>
  <c r="G336" i="6" s="1"/>
  <c r="B335" i="6"/>
  <c r="E335" i="6" s="1"/>
  <c r="G335" i="6" s="1"/>
  <c r="A335" i="6"/>
  <c r="B334" i="6"/>
  <c r="E334" i="6" s="1"/>
  <c r="G334" i="6" s="1"/>
  <c r="A334" i="6"/>
  <c r="B333" i="6"/>
  <c r="E333" i="6" s="1"/>
  <c r="G333" i="6" s="1"/>
  <c r="B332" i="6"/>
  <c r="A332" i="6"/>
  <c r="B331" i="6"/>
  <c r="A331" i="6"/>
  <c r="A93" i="8" s="1"/>
  <c r="B329" i="6"/>
  <c r="E329" i="6" s="1"/>
  <c r="G329" i="6" s="1"/>
  <c r="A329" i="6"/>
  <c r="B328" i="6"/>
  <c r="E328" i="6" s="1"/>
  <c r="G328" i="6" s="1"/>
  <c r="A328" i="6"/>
  <c r="B327" i="6"/>
  <c r="E327" i="6" s="1"/>
  <c r="G327" i="6" s="1"/>
  <c r="A327" i="6"/>
  <c r="B326" i="6"/>
  <c r="E326" i="6" s="1"/>
  <c r="G326" i="6" s="1"/>
  <c r="A326" i="6"/>
  <c r="B325" i="6"/>
  <c r="E325" i="6" s="1"/>
  <c r="G325" i="6" s="1"/>
  <c r="A325" i="6"/>
  <c r="B324" i="6"/>
  <c r="E324" i="6" s="1"/>
  <c r="G324" i="6" s="1"/>
  <c r="A324" i="6"/>
  <c r="B323" i="6"/>
  <c r="E323" i="6" s="1"/>
  <c r="G323" i="6" s="1"/>
  <c r="A323" i="6"/>
  <c r="B322" i="6"/>
  <c r="A322" i="6"/>
  <c r="B321" i="6"/>
  <c r="A92" i="8"/>
  <c r="B319" i="6"/>
  <c r="E319" i="6" s="1"/>
  <c r="G319" i="6" s="1"/>
  <c r="A319" i="6"/>
  <c r="B318" i="6"/>
  <c r="E318" i="6" s="1"/>
  <c r="G318" i="6" s="1"/>
  <c r="A318" i="6"/>
  <c r="B317" i="6"/>
  <c r="E317" i="6" s="1"/>
  <c r="G317" i="6" s="1"/>
  <c r="A317" i="6"/>
  <c r="B315" i="6"/>
  <c r="E315" i="6" s="1"/>
  <c r="G315" i="6" s="1"/>
  <c r="A315" i="6"/>
  <c r="B314" i="6"/>
  <c r="E314" i="6" s="1"/>
  <c r="G314" i="6" s="1"/>
  <c r="A314" i="6"/>
  <c r="B313" i="6"/>
  <c r="E313" i="6" s="1"/>
  <c r="G313" i="6" s="1"/>
  <c r="A313" i="6"/>
  <c r="B312" i="6"/>
  <c r="E312" i="6" s="1"/>
  <c r="G312" i="6" s="1"/>
  <c r="A312" i="6"/>
  <c r="B311" i="6"/>
  <c r="E311" i="6" s="1"/>
  <c r="G311" i="6" s="1"/>
  <c r="A311" i="6"/>
  <c r="B310" i="6"/>
  <c r="A310" i="6"/>
  <c r="B309" i="6"/>
  <c r="A309" i="6"/>
  <c r="A91" i="8" s="1"/>
  <c r="C307" i="6"/>
  <c r="B307" i="6"/>
  <c r="B301" i="6"/>
  <c r="E301" i="6" s="1"/>
  <c r="G301" i="6" s="1"/>
  <c r="A301" i="6"/>
  <c r="B300" i="6"/>
  <c r="A300" i="6"/>
  <c r="B299" i="6"/>
  <c r="A299" i="6"/>
  <c r="A90" i="8" s="1"/>
  <c r="B296" i="6"/>
  <c r="E296" i="6" s="1"/>
  <c r="G296" i="6" s="1"/>
  <c r="A296" i="6"/>
  <c r="B295" i="6"/>
  <c r="E295" i="6" s="1"/>
  <c r="G295" i="6" s="1"/>
  <c r="A295" i="6"/>
  <c r="B294" i="6"/>
  <c r="E294" i="6" s="1"/>
  <c r="G294" i="6" s="1"/>
  <c r="A294" i="6"/>
  <c r="B293" i="6"/>
  <c r="A293" i="6"/>
  <c r="B292" i="6"/>
  <c r="A292" i="6"/>
  <c r="A89" i="8" s="1"/>
  <c r="B289" i="6"/>
  <c r="E289" i="6" s="1"/>
  <c r="G289" i="6" s="1"/>
  <c r="A289" i="6"/>
  <c r="B288" i="6"/>
  <c r="E288" i="6" s="1"/>
  <c r="G288" i="6" s="1"/>
  <c r="A288" i="6"/>
  <c r="B287" i="6"/>
  <c r="E287" i="6" s="1"/>
  <c r="G287" i="6" s="1"/>
  <c r="A287" i="6"/>
  <c r="B286" i="6"/>
  <c r="A286" i="6"/>
  <c r="C285" i="6"/>
  <c r="B285" i="6"/>
  <c r="A285" i="6"/>
  <c r="A88" i="8" s="1"/>
  <c r="A284" i="6"/>
  <c r="B278" i="6"/>
  <c r="E278" i="6" s="1"/>
  <c r="G278" i="6" s="1"/>
  <c r="B87" i="8" s="1"/>
  <c r="A278" i="6"/>
  <c r="C277" i="6"/>
  <c r="B277" i="6"/>
  <c r="A277" i="6"/>
  <c r="A87" i="8" s="1"/>
  <c r="B275" i="6"/>
  <c r="E275" i="6" s="1"/>
  <c r="G275" i="6" s="1"/>
  <c r="B86" i="8" s="1"/>
  <c r="A275" i="6"/>
  <c r="C274" i="6"/>
  <c r="B274" i="6"/>
  <c r="A274" i="6"/>
  <c r="A86" i="8" s="1"/>
  <c r="B272" i="6"/>
  <c r="E272" i="6" s="1"/>
  <c r="G272" i="6" s="1"/>
  <c r="B85" i="8" s="1"/>
  <c r="A272" i="6"/>
  <c r="C271" i="6"/>
  <c r="B271" i="6"/>
  <c r="A271" i="6"/>
  <c r="A85" i="8" s="1"/>
  <c r="B265" i="6"/>
  <c r="E265" i="6" s="1"/>
  <c r="G265" i="6" s="1"/>
  <c r="A265" i="6"/>
  <c r="B264" i="6"/>
  <c r="E264" i="6" s="1"/>
  <c r="G264" i="6" s="1"/>
  <c r="A264" i="6"/>
  <c r="B263" i="6"/>
  <c r="E263" i="6" s="1"/>
  <c r="G263" i="6" s="1"/>
  <c r="A263" i="6"/>
  <c r="B262" i="6"/>
  <c r="A262" i="6"/>
  <c r="C261" i="6"/>
  <c r="B261" i="6"/>
  <c r="A261" i="6"/>
  <c r="A84" i="8" s="1"/>
  <c r="B258" i="6"/>
  <c r="E258" i="6" s="1"/>
  <c r="G258" i="6" s="1"/>
  <c r="A258" i="6"/>
  <c r="B257" i="6"/>
  <c r="E257" i="6" s="1"/>
  <c r="G257" i="6" s="1"/>
  <c r="A257" i="6"/>
  <c r="B255" i="6"/>
  <c r="A255" i="6"/>
  <c r="C254" i="6"/>
  <c r="B254" i="6"/>
  <c r="A254" i="6"/>
  <c r="A83" i="8" s="1"/>
  <c r="C252" i="6"/>
  <c r="B252" i="6"/>
  <c r="E252" i="6" s="1"/>
  <c r="G252" i="6" s="1"/>
  <c r="B82" i="8" s="1"/>
  <c r="A252" i="6"/>
  <c r="C251" i="6"/>
  <c r="B251" i="6"/>
  <c r="A251" i="6"/>
  <c r="A82" i="8" s="1"/>
  <c r="C249" i="6"/>
  <c r="B249" i="6"/>
  <c r="E249" i="6" s="1"/>
  <c r="G249" i="6" s="1"/>
  <c r="B81" i="8" s="1"/>
  <c r="A249" i="6"/>
  <c r="B248" i="6"/>
  <c r="A248" i="6"/>
  <c r="A81" i="8" s="1"/>
  <c r="C246" i="6"/>
  <c r="B246" i="6"/>
  <c r="E246" i="6" s="1"/>
  <c r="G246" i="6" s="1"/>
  <c r="B80" i="8" s="1"/>
  <c r="A246" i="6"/>
  <c r="B245" i="6"/>
  <c r="A245" i="6"/>
  <c r="A80" i="8" s="1"/>
  <c r="C243" i="6"/>
  <c r="B243" i="6"/>
  <c r="E243" i="6" s="1"/>
  <c r="G243" i="6" s="1"/>
  <c r="B79" i="8" s="1"/>
  <c r="A243" i="6"/>
  <c r="B242" i="6"/>
  <c r="A242" i="6"/>
  <c r="A79" i="8" s="1"/>
  <c r="C240" i="6"/>
  <c r="B240" i="6"/>
  <c r="E240" i="6" s="1"/>
  <c r="G240" i="6" s="1"/>
  <c r="B78" i="8" s="1"/>
  <c r="A240" i="6"/>
  <c r="B239" i="6"/>
  <c r="A239" i="6"/>
  <c r="A78" i="8" s="1"/>
  <c r="B236" i="6"/>
  <c r="E236" i="6" s="1"/>
  <c r="G236" i="6" s="1"/>
  <c r="A236" i="6"/>
  <c r="B235" i="6"/>
  <c r="E235" i="6" s="1"/>
  <c r="G235" i="6" s="1"/>
  <c r="A235" i="6"/>
  <c r="B234" i="6"/>
  <c r="E234" i="6" s="1"/>
  <c r="G234" i="6" s="1"/>
  <c r="A234" i="6"/>
  <c r="B233" i="6"/>
  <c r="E233" i="6" s="1"/>
  <c r="G233" i="6" s="1"/>
  <c r="A233" i="6"/>
  <c r="B232" i="6"/>
  <c r="E232" i="6" s="1"/>
  <c r="G232" i="6" s="1"/>
  <c r="A232" i="6"/>
  <c r="B231" i="6"/>
  <c r="A231" i="6"/>
  <c r="C230" i="6"/>
  <c r="A230" i="6"/>
  <c r="A77" i="8" s="1"/>
  <c r="B228" i="6"/>
  <c r="E228" i="6" s="1"/>
  <c r="G228" i="6" s="1"/>
  <c r="A228" i="6"/>
  <c r="B227" i="6"/>
  <c r="E227" i="6" s="1"/>
  <c r="G227" i="6" s="1"/>
  <c r="A227" i="6"/>
  <c r="B226" i="6"/>
  <c r="E226" i="6" s="1"/>
  <c r="G226" i="6" s="1"/>
  <c r="A226" i="6"/>
  <c r="B225" i="6"/>
  <c r="E225" i="6" s="1"/>
  <c r="G225" i="6" s="1"/>
  <c r="A225" i="6"/>
  <c r="B224" i="6"/>
  <c r="E224" i="6" s="1"/>
  <c r="G224" i="6" s="1"/>
  <c r="A224" i="6"/>
  <c r="B223" i="6"/>
  <c r="E223" i="6" s="1"/>
  <c r="G223" i="6" s="1"/>
  <c r="A223" i="6"/>
  <c r="B222" i="6"/>
  <c r="E222" i="6" s="1"/>
  <c r="G222" i="6" s="1"/>
  <c r="A222" i="6"/>
  <c r="B221" i="6"/>
  <c r="E221" i="6" s="1"/>
  <c r="G221" i="6" s="1"/>
  <c r="A221" i="6"/>
  <c r="B220" i="6"/>
  <c r="E220" i="6" s="1"/>
  <c r="G220" i="6" s="1"/>
  <c r="A220" i="6"/>
  <c r="B219" i="6"/>
  <c r="E219" i="6" s="1"/>
  <c r="G219" i="6" s="1"/>
  <c r="A219" i="6"/>
  <c r="B218" i="6"/>
  <c r="E218" i="6" s="1"/>
  <c r="G218" i="6" s="1"/>
  <c r="A218" i="6"/>
  <c r="B217" i="6"/>
  <c r="E217" i="6" s="1"/>
  <c r="G217" i="6" s="1"/>
  <c r="A217" i="6"/>
  <c r="B216" i="6"/>
  <c r="E216" i="6" s="1"/>
  <c r="G216" i="6" s="1"/>
  <c r="A216" i="6"/>
  <c r="B215" i="6"/>
  <c r="E215" i="6" s="1"/>
  <c r="G215" i="6" s="1"/>
  <c r="A215" i="6"/>
  <c r="B214" i="6"/>
  <c r="E214" i="6" s="1"/>
  <c r="G214" i="6" s="1"/>
  <c r="A214" i="6"/>
  <c r="B213" i="6"/>
  <c r="E213" i="6" s="1"/>
  <c r="G213" i="6" s="1"/>
  <c r="A213" i="6"/>
  <c r="B212" i="6"/>
  <c r="E212" i="6" s="1"/>
  <c r="G212" i="6" s="1"/>
  <c r="A212" i="6"/>
  <c r="B211" i="6"/>
  <c r="E211" i="6" s="1"/>
  <c r="G211" i="6" s="1"/>
  <c r="A211" i="6"/>
  <c r="B210" i="6"/>
  <c r="E210" i="6" s="1"/>
  <c r="G210" i="6" s="1"/>
  <c r="A210" i="6"/>
  <c r="B209" i="6"/>
  <c r="E209" i="6" s="1"/>
  <c r="G209" i="6" s="1"/>
  <c r="A209" i="6"/>
  <c r="B208" i="6"/>
  <c r="E208" i="6" s="1"/>
  <c r="G208" i="6" s="1"/>
  <c r="A208" i="6"/>
  <c r="B207" i="6"/>
  <c r="E207" i="6" s="1"/>
  <c r="G207" i="6" s="1"/>
  <c r="A207" i="6"/>
  <c r="B206" i="6"/>
  <c r="A206" i="6"/>
  <c r="B159" i="6"/>
  <c r="A159" i="6"/>
  <c r="C158" i="6"/>
  <c r="A158" i="6"/>
  <c r="A76" i="8" s="1"/>
  <c r="B156" i="6"/>
  <c r="E156" i="6" s="1"/>
  <c r="G156" i="6" s="1"/>
  <c r="A156" i="6"/>
  <c r="B155" i="6"/>
  <c r="E155" i="6" s="1"/>
  <c r="G155" i="6" s="1"/>
  <c r="A155" i="6"/>
  <c r="B154" i="6"/>
  <c r="E154" i="6" s="1"/>
  <c r="G154" i="6" s="1"/>
  <c r="A154" i="6"/>
  <c r="B153" i="6"/>
  <c r="E153" i="6" s="1"/>
  <c r="G153" i="6" s="1"/>
  <c r="A153" i="6"/>
  <c r="B152" i="6"/>
  <c r="E152" i="6" s="1"/>
  <c r="G152" i="6" s="1"/>
  <c r="A152" i="6"/>
  <c r="B151" i="6"/>
  <c r="E151" i="6" s="1"/>
  <c r="G151" i="6" s="1"/>
  <c r="A151" i="6"/>
  <c r="B150" i="6"/>
  <c r="E150" i="6" s="1"/>
  <c r="G150" i="6" s="1"/>
  <c r="A150" i="6"/>
  <c r="B149" i="6"/>
  <c r="E149" i="6" s="1"/>
  <c r="G149" i="6" s="1"/>
  <c r="A149" i="6"/>
  <c r="B148" i="6"/>
  <c r="A148" i="6"/>
  <c r="C147" i="6"/>
  <c r="A147" i="6"/>
  <c r="A75" i="8" s="1"/>
  <c r="B145" i="6"/>
  <c r="E145" i="6" s="1"/>
  <c r="G145" i="6" s="1"/>
  <c r="A145" i="6"/>
  <c r="B144" i="6"/>
  <c r="E144" i="6" s="1"/>
  <c r="G144" i="6" s="1"/>
  <c r="A144" i="6"/>
  <c r="B143" i="6"/>
  <c r="E143" i="6" s="1"/>
  <c r="G143" i="6" s="1"/>
  <c r="A143" i="6"/>
  <c r="B142" i="6"/>
  <c r="E142" i="6" s="1"/>
  <c r="G142" i="6" s="1"/>
  <c r="A142" i="6"/>
  <c r="B141" i="6"/>
  <c r="A141" i="6"/>
  <c r="C140" i="6"/>
  <c r="A140" i="6"/>
  <c r="A74" i="8" s="1"/>
  <c r="A139" i="6"/>
  <c r="B138" i="6"/>
  <c r="A138" i="6"/>
  <c r="A137" i="6"/>
  <c r="B131" i="6"/>
  <c r="E131" i="6" s="1"/>
  <c r="G131" i="6" s="1"/>
  <c r="A131" i="6"/>
  <c r="B130" i="6"/>
  <c r="A130" i="6"/>
  <c r="C129" i="6"/>
  <c r="B129" i="6"/>
  <c r="A129" i="6"/>
  <c r="A73" i="8" s="1"/>
  <c r="C128" i="6"/>
  <c r="B126" i="6"/>
  <c r="E126" i="6" s="1"/>
  <c r="G126" i="6" s="1"/>
  <c r="A126" i="6"/>
  <c r="B125" i="6"/>
  <c r="A125" i="6"/>
  <c r="C124" i="6"/>
  <c r="B124" i="6"/>
  <c r="A124" i="6"/>
  <c r="A72" i="8" s="1"/>
  <c r="C123" i="6"/>
  <c r="B122" i="6"/>
  <c r="E122" i="6" s="1"/>
  <c r="G122" i="6" s="1"/>
  <c r="B71" i="8" s="1"/>
  <c r="A122" i="6"/>
  <c r="C121" i="6"/>
  <c r="B121" i="6"/>
  <c r="A121" i="6"/>
  <c r="A71" i="8" s="1"/>
  <c r="C120" i="6"/>
  <c r="B119" i="6"/>
  <c r="E119" i="6" s="1"/>
  <c r="G119" i="6" s="1"/>
  <c r="B70" i="8" s="1"/>
  <c r="A119" i="6"/>
  <c r="C118" i="6"/>
  <c r="B118" i="6"/>
  <c r="A118" i="6"/>
  <c r="A70" i="8" s="1"/>
  <c r="C117" i="6"/>
  <c r="B116" i="6"/>
  <c r="E116" i="6" s="1"/>
  <c r="G116" i="6" s="1"/>
  <c r="B69" i="8" s="1"/>
  <c r="A116" i="6"/>
  <c r="C115" i="6"/>
  <c r="B115" i="6"/>
  <c r="A115" i="6"/>
  <c r="A69" i="8" s="1"/>
  <c r="C114" i="6"/>
  <c r="B113" i="6"/>
  <c r="E113" i="6" s="1"/>
  <c r="G113" i="6" s="1"/>
  <c r="B68" i="8" s="1"/>
  <c r="A113" i="6"/>
  <c r="C112" i="6"/>
  <c r="B112" i="6"/>
  <c r="A112" i="6"/>
  <c r="A68" i="8" s="1"/>
  <c r="C111" i="6"/>
  <c r="B109" i="6"/>
  <c r="E109" i="6" s="1"/>
  <c r="G109" i="6" s="1"/>
  <c r="A109" i="6"/>
  <c r="B108" i="6"/>
  <c r="E108" i="6" s="1"/>
  <c r="G108" i="6" s="1"/>
  <c r="A108" i="6"/>
  <c r="B107" i="6"/>
  <c r="A107" i="6"/>
  <c r="C106" i="6"/>
  <c r="B106" i="6"/>
  <c r="A106" i="6"/>
  <c r="A67" i="8" s="1"/>
  <c r="B102" i="6"/>
  <c r="E102" i="6" s="1"/>
  <c r="G102" i="6" s="1"/>
  <c r="A102" i="6"/>
  <c r="B101" i="6"/>
  <c r="E101" i="6" s="1"/>
  <c r="G101" i="6" s="1"/>
  <c r="A101" i="6"/>
  <c r="B100" i="6"/>
  <c r="E100" i="6" s="1"/>
  <c r="G100" i="6" s="1"/>
  <c r="A100" i="6"/>
  <c r="B99" i="6"/>
  <c r="E99" i="6" s="1"/>
  <c r="G99" i="6" s="1"/>
  <c r="A99" i="6"/>
  <c r="B98" i="6"/>
  <c r="E98" i="6" s="1"/>
  <c r="G98" i="6" s="1"/>
  <c r="A98" i="6"/>
  <c r="B97" i="6"/>
  <c r="E97" i="6" s="1"/>
  <c r="G97" i="6" s="1"/>
  <c r="A97" i="6"/>
  <c r="B96" i="6"/>
  <c r="E96" i="6" s="1"/>
  <c r="G96" i="6" s="1"/>
  <c r="A96" i="6"/>
  <c r="B95" i="6"/>
  <c r="E95" i="6" s="1"/>
  <c r="G95" i="6" s="1"/>
  <c r="A95" i="6"/>
  <c r="B94" i="6"/>
  <c r="E94" i="6" s="1"/>
  <c r="G94" i="6" s="1"/>
  <c r="A94" i="6"/>
  <c r="B93" i="6"/>
  <c r="E93" i="6" s="1"/>
  <c r="G93" i="6" s="1"/>
  <c r="A93" i="6"/>
  <c r="B92" i="6"/>
  <c r="E92" i="6" s="1"/>
  <c r="G92" i="6" s="1"/>
  <c r="A92" i="6"/>
  <c r="B91" i="6"/>
  <c r="E91" i="6" s="1"/>
  <c r="G91" i="6" s="1"/>
  <c r="A91" i="6"/>
  <c r="B90" i="6"/>
  <c r="E90" i="6" s="1"/>
  <c r="G90" i="6" s="1"/>
  <c r="A90" i="6"/>
  <c r="B89" i="6"/>
  <c r="E89" i="6" s="1"/>
  <c r="G89" i="6" s="1"/>
  <c r="A89" i="6"/>
  <c r="B88" i="6"/>
  <c r="E88" i="6" s="1"/>
  <c r="G88" i="6" s="1"/>
  <c r="A88" i="6"/>
  <c r="B87" i="6"/>
  <c r="E87" i="6" s="1"/>
  <c r="G87" i="6" s="1"/>
  <c r="A87" i="6"/>
  <c r="B86" i="6"/>
  <c r="E86" i="6" s="1"/>
  <c r="G86" i="6" s="1"/>
  <c r="A86" i="6"/>
  <c r="B85" i="6"/>
  <c r="E85" i="6" s="1"/>
  <c r="G85" i="6" s="1"/>
  <c r="A85" i="6"/>
  <c r="B84" i="6"/>
  <c r="E84" i="6" s="1"/>
  <c r="G84" i="6" s="1"/>
  <c r="A84" i="6"/>
  <c r="B83" i="6"/>
  <c r="E83" i="6" s="1"/>
  <c r="G83" i="6" s="1"/>
  <c r="A83" i="6"/>
  <c r="B82" i="6"/>
  <c r="E82" i="6" s="1"/>
  <c r="G82" i="6" s="1"/>
  <c r="A82" i="6"/>
  <c r="B81" i="6"/>
  <c r="E81" i="6" s="1"/>
  <c r="G81" i="6" s="1"/>
  <c r="A81" i="6"/>
  <c r="B80" i="6"/>
  <c r="E80" i="6" s="1"/>
  <c r="G80" i="6" s="1"/>
  <c r="A80" i="6"/>
  <c r="B79" i="6"/>
  <c r="E79" i="6" s="1"/>
  <c r="G79" i="6" s="1"/>
  <c r="A79" i="6"/>
  <c r="B78" i="6"/>
  <c r="E78" i="6" s="1"/>
  <c r="G78" i="6" s="1"/>
  <c r="A78" i="6"/>
  <c r="B77" i="6"/>
  <c r="E77" i="6" s="1"/>
  <c r="G77" i="6" s="1"/>
  <c r="A77" i="6"/>
  <c r="B76" i="6"/>
  <c r="E76" i="6" s="1"/>
  <c r="G76" i="6" s="1"/>
  <c r="A76" i="6"/>
  <c r="B75" i="6"/>
  <c r="E75" i="6" s="1"/>
  <c r="G75" i="6" s="1"/>
  <c r="A75" i="6"/>
  <c r="B74" i="6"/>
  <c r="E74" i="6" s="1"/>
  <c r="G74" i="6" s="1"/>
  <c r="A74" i="6"/>
  <c r="B73" i="6"/>
  <c r="E73" i="6" s="1"/>
  <c r="G73" i="6" s="1"/>
  <c r="A73" i="6"/>
  <c r="B72" i="6"/>
  <c r="E72" i="6" s="1"/>
  <c r="G72" i="6" s="1"/>
  <c r="A72" i="6"/>
  <c r="B71" i="6"/>
  <c r="E71" i="6" s="1"/>
  <c r="G71" i="6" s="1"/>
  <c r="A71" i="6"/>
  <c r="B70" i="6"/>
  <c r="E70" i="6" s="1"/>
  <c r="G70" i="6" s="1"/>
  <c r="A70" i="6"/>
  <c r="B69" i="6"/>
  <c r="E69" i="6" s="1"/>
  <c r="G69" i="6" s="1"/>
  <c r="A69" i="6"/>
  <c r="B68" i="6"/>
  <c r="A68" i="6"/>
  <c r="C67" i="6"/>
  <c r="B67" i="6"/>
  <c r="A67" i="6"/>
  <c r="A66" i="8" s="1"/>
  <c r="A64" i="6"/>
  <c r="B63" i="6"/>
  <c r="E63" i="6" s="1"/>
  <c r="G63" i="6" s="1"/>
  <c r="A63" i="6"/>
  <c r="B62" i="6"/>
  <c r="E62" i="6" s="1"/>
  <c r="G62" i="6" s="1"/>
  <c r="A62" i="6"/>
  <c r="B61" i="6"/>
  <c r="E61" i="6" s="1"/>
  <c r="G61" i="6" s="1"/>
  <c r="A61" i="6"/>
  <c r="B60" i="6"/>
  <c r="E60" i="6" s="1"/>
  <c r="G60" i="6" s="1"/>
  <c r="A60" i="6"/>
  <c r="B59" i="6"/>
  <c r="E59" i="6" s="1"/>
  <c r="G59" i="6" s="1"/>
  <c r="A59" i="6"/>
  <c r="B58" i="6"/>
  <c r="E58" i="6" s="1"/>
  <c r="G58" i="6" s="1"/>
  <c r="A58" i="6"/>
  <c r="B57" i="6"/>
  <c r="E57" i="6" s="1"/>
  <c r="G57" i="6" s="1"/>
  <c r="A57" i="6"/>
  <c r="B56" i="6"/>
  <c r="E56" i="6" s="1"/>
  <c r="G56" i="6" s="1"/>
  <c r="A56" i="6"/>
  <c r="B55" i="6"/>
  <c r="E55" i="6" s="1"/>
  <c r="G55" i="6" s="1"/>
  <c r="A55" i="6"/>
  <c r="B54" i="6"/>
  <c r="E54" i="6" s="1"/>
  <c r="G54" i="6" s="1"/>
  <c r="A54" i="6"/>
  <c r="B53" i="6"/>
  <c r="E53" i="6" s="1"/>
  <c r="G53" i="6" s="1"/>
  <c r="A53" i="6"/>
  <c r="B52" i="6"/>
  <c r="E52" i="6" s="1"/>
  <c r="G52" i="6" s="1"/>
  <c r="A52" i="6"/>
  <c r="B51" i="6"/>
  <c r="E51" i="6" s="1"/>
  <c r="G51" i="6" s="1"/>
  <c r="A51" i="6"/>
  <c r="B50" i="6"/>
  <c r="E50" i="6" s="1"/>
  <c r="G50" i="6" s="1"/>
  <c r="A50" i="6"/>
  <c r="B49" i="6"/>
  <c r="E49" i="6" s="1"/>
  <c r="G49" i="6" s="1"/>
  <c r="A49" i="6"/>
  <c r="B48" i="6"/>
  <c r="E48" i="6" s="1"/>
  <c r="G48" i="6" s="1"/>
  <c r="A48" i="6"/>
  <c r="B47" i="6"/>
  <c r="E47" i="6" s="1"/>
  <c r="G47" i="6" s="1"/>
  <c r="A47" i="6"/>
  <c r="B46" i="6"/>
  <c r="E46" i="6" s="1"/>
  <c r="G46" i="6" s="1"/>
  <c r="A46" i="6"/>
  <c r="B45" i="6"/>
  <c r="E45" i="6" s="1"/>
  <c r="G45" i="6" s="1"/>
  <c r="A45" i="6"/>
  <c r="B44" i="6"/>
  <c r="E44" i="6" s="1"/>
  <c r="G44" i="6" s="1"/>
  <c r="A44" i="6"/>
  <c r="B43" i="6"/>
  <c r="E43" i="6" s="1"/>
  <c r="G43" i="6" s="1"/>
  <c r="A43" i="6"/>
  <c r="B42" i="6"/>
  <c r="E42" i="6" s="1"/>
  <c r="G42" i="6" s="1"/>
  <c r="A42" i="6"/>
  <c r="B41" i="6"/>
  <c r="E41" i="6" s="1"/>
  <c r="G41" i="6" s="1"/>
  <c r="A41" i="6"/>
  <c r="B40" i="6"/>
  <c r="E40" i="6" s="1"/>
  <c r="G40" i="6" s="1"/>
  <c r="A40" i="6"/>
  <c r="B39" i="6"/>
  <c r="E39" i="6" s="1"/>
  <c r="G39" i="6" s="1"/>
  <c r="A39" i="6"/>
  <c r="B38" i="6"/>
  <c r="E38" i="6" s="1"/>
  <c r="G38" i="6" s="1"/>
  <c r="A38" i="6"/>
  <c r="B37" i="6"/>
  <c r="E37" i="6" s="1"/>
  <c r="G37" i="6" s="1"/>
  <c r="A37" i="6"/>
  <c r="B36" i="6"/>
  <c r="E36" i="6" s="1"/>
  <c r="G36" i="6" s="1"/>
  <c r="A36" i="6"/>
  <c r="B35" i="6"/>
  <c r="E35" i="6" s="1"/>
  <c r="G35" i="6" s="1"/>
  <c r="A35" i="6"/>
  <c r="B34" i="6"/>
  <c r="E34" i="6" s="1"/>
  <c r="G34" i="6" s="1"/>
  <c r="A34" i="6"/>
  <c r="B33" i="6"/>
  <c r="E33" i="6" s="1"/>
  <c r="G33" i="6" s="1"/>
  <c r="A33" i="6"/>
  <c r="B32" i="6"/>
  <c r="E32" i="6" s="1"/>
  <c r="G32" i="6" s="1"/>
  <c r="A32" i="6"/>
  <c r="B31" i="6"/>
  <c r="E31" i="6" s="1"/>
  <c r="G31" i="6" s="1"/>
  <c r="A31" i="6"/>
  <c r="B30" i="6"/>
  <c r="E30" i="6" s="1"/>
  <c r="G30" i="6" s="1"/>
  <c r="A30" i="6"/>
  <c r="B29" i="6"/>
  <c r="A29" i="6"/>
  <c r="C28" i="6"/>
  <c r="B28" i="6"/>
  <c r="A28" i="6"/>
  <c r="A65" i="8" s="1"/>
  <c r="B24" i="6"/>
  <c r="E24" i="6" s="1"/>
  <c r="G24" i="6" s="1"/>
  <c r="A24" i="6"/>
  <c r="B23" i="6"/>
  <c r="A23" i="6"/>
  <c r="B22" i="6"/>
  <c r="E22" i="6" s="1"/>
  <c r="G22" i="6" s="1"/>
  <c r="A22" i="6"/>
  <c r="C21" i="6"/>
  <c r="B21" i="6"/>
  <c r="A21" i="6"/>
  <c r="A64" i="8" s="1"/>
  <c r="B17" i="6"/>
  <c r="E17" i="6" s="1"/>
  <c r="G17" i="6" s="1"/>
  <c r="A17" i="6"/>
  <c r="B16" i="6"/>
  <c r="E16" i="6" s="1"/>
  <c r="G16" i="6" s="1"/>
  <c r="A16" i="6"/>
  <c r="B15" i="6"/>
  <c r="E15" i="6" s="1"/>
  <c r="G15" i="6" s="1"/>
  <c r="A15" i="6"/>
  <c r="B14" i="6"/>
  <c r="E14" i="6" s="1"/>
  <c r="G14" i="6" s="1"/>
  <c r="A14" i="6"/>
  <c r="B13" i="6"/>
  <c r="E13" i="6" s="1"/>
  <c r="G13" i="6" s="1"/>
  <c r="A13" i="6"/>
  <c r="B12" i="6"/>
  <c r="E12" i="6" s="1"/>
  <c r="G12" i="6" s="1"/>
  <c r="A12" i="6"/>
  <c r="E11" i="6"/>
  <c r="A11" i="6"/>
  <c r="B10" i="6"/>
  <c r="A10" i="6"/>
  <c r="A63" i="8" s="1"/>
  <c r="C9" i="6"/>
  <c r="A7" i="6"/>
  <c r="BK398" i="3"/>
  <c r="BH398" i="3"/>
  <c r="BE398" i="3"/>
  <c r="BB398" i="3"/>
  <c r="AY398" i="3"/>
  <c r="AV398" i="3"/>
  <c r="AS398" i="3"/>
  <c r="AP398" i="3"/>
  <c r="AM398" i="3"/>
  <c r="AJ398" i="3"/>
  <c r="AG398" i="3"/>
  <c r="AD398" i="3"/>
  <c r="AA398" i="3"/>
  <c r="X398" i="3"/>
  <c r="U398" i="3"/>
  <c r="R398" i="3"/>
  <c r="O398" i="3"/>
  <c r="L398" i="3"/>
  <c r="I398" i="3"/>
  <c r="F398" i="3"/>
  <c r="BK397" i="3"/>
  <c r="BH397" i="3"/>
  <c r="BE397" i="3"/>
  <c r="BB397" i="3"/>
  <c r="AY397" i="3"/>
  <c r="AV397" i="3"/>
  <c r="AS397" i="3"/>
  <c r="AP397" i="3"/>
  <c r="AM397" i="3"/>
  <c r="AJ397" i="3"/>
  <c r="AG397" i="3"/>
  <c r="AD397" i="3"/>
  <c r="AA397" i="3"/>
  <c r="X397" i="3"/>
  <c r="U397" i="3"/>
  <c r="R397" i="3"/>
  <c r="O397" i="3"/>
  <c r="L397" i="3"/>
  <c r="I397" i="3"/>
  <c r="F397" i="3"/>
  <c r="BK396" i="3"/>
  <c r="BH396" i="3"/>
  <c r="BE396" i="3"/>
  <c r="BB396" i="3"/>
  <c r="AY396" i="3"/>
  <c r="AV396" i="3"/>
  <c r="AS396" i="3"/>
  <c r="AP396" i="3"/>
  <c r="AM396" i="3"/>
  <c r="AJ396" i="3"/>
  <c r="AG396" i="3"/>
  <c r="AD396" i="3"/>
  <c r="AA396" i="3"/>
  <c r="X396" i="3"/>
  <c r="U396" i="3"/>
  <c r="R396" i="3"/>
  <c r="O396" i="3"/>
  <c r="L396" i="3"/>
  <c r="I396" i="3"/>
  <c r="F396" i="3"/>
  <c r="BK395" i="3"/>
  <c r="BH395" i="3"/>
  <c r="BE395" i="3"/>
  <c r="BB395" i="3"/>
  <c r="AY395" i="3"/>
  <c r="AV395" i="3"/>
  <c r="AS395" i="3"/>
  <c r="AP395" i="3"/>
  <c r="AM395" i="3"/>
  <c r="AJ395" i="3"/>
  <c r="AG395" i="3"/>
  <c r="AD395" i="3"/>
  <c r="AA395" i="3"/>
  <c r="X395" i="3"/>
  <c r="U395" i="3"/>
  <c r="R395" i="3"/>
  <c r="O395" i="3"/>
  <c r="L395" i="3"/>
  <c r="I395" i="3"/>
  <c r="F395" i="3"/>
  <c r="BK394" i="3"/>
  <c r="BH394" i="3"/>
  <c r="BE394" i="3"/>
  <c r="BB394" i="3"/>
  <c r="AY394" i="3"/>
  <c r="AV394" i="3"/>
  <c r="AS394" i="3"/>
  <c r="AP394" i="3"/>
  <c r="AM394" i="3"/>
  <c r="AJ394" i="3"/>
  <c r="AG394" i="3"/>
  <c r="AD394" i="3"/>
  <c r="AA394" i="3"/>
  <c r="X394" i="3"/>
  <c r="U394" i="3"/>
  <c r="R394" i="3"/>
  <c r="O394" i="3"/>
  <c r="L394" i="3"/>
  <c r="I394" i="3"/>
  <c r="F394" i="3"/>
  <c r="BK391" i="3"/>
  <c r="BH391" i="3"/>
  <c r="BE391" i="3"/>
  <c r="BB391" i="3"/>
  <c r="AY391" i="3"/>
  <c r="AV391" i="3"/>
  <c r="AS391" i="3"/>
  <c r="AP391" i="3"/>
  <c r="AM391" i="3"/>
  <c r="AJ391" i="3"/>
  <c r="AG391" i="3"/>
  <c r="AD391" i="3"/>
  <c r="AA391" i="3"/>
  <c r="X391" i="3"/>
  <c r="U391" i="3"/>
  <c r="R391" i="3"/>
  <c r="O391" i="3"/>
  <c r="L391" i="3"/>
  <c r="I391" i="3"/>
  <c r="F391" i="3"/>
  <c r="BK390" i="3"/>
  <c r="BH390" i="3"/>
  <c r="BE390" i="3"/>
  <c r="BB390" i="3"/>
  <c r="AY390" i="3"/>
  <c r="AV390" i="3"/>
  <c r="AS390" i="3"/>
  <c r="AP390" i="3"/>
  <c r="AM390" i="3"/>
  <c r="AJ390" i="3"/>
  <c r="AG390" i="3"/>
  <c r="AD390" i="3"/>
  <c r="AA390" i="3"/>
  <c r="X390" i="3"/>
  <c r="U390" i="3"/>
  <c r="R390" i="3"/>
  <c r="O390" i="3"/>
  <c r="L390" i="3"/>
  <c r="I390" i="3"/>
  <c r="F390" i="3"/>
  <c r="BK389" i="3"/>
  <c r="BH389" i="3"/>
  <c r="BE389" i="3"/>
  <c r="BB389" i="3"/>
  <c r="AY389" i="3"/>
  <c r="AV389" i="3"/>
  <c r="AS389" i="3"/>
  <c r="AP389" i="3"/>
  <c r="AM389" i="3"/>
  <c r="AJ389" i="3"/>
  <c r="AG389" i="3"/>
  <c r="AD389" i="3"/>
  <c r="AA389" i="3"/>
  <c r="X389" i="3"/>
  <c r="U389" i="3"/>
  <c r="R389" i="3"/>
  <c r="O389" i="3"/>
  <c r="L389" i="3"/>
  <c r="I389" i="3"/>
  <c r="F389" i="3"/>
  <c r="BK388" i="3"/>
  <c r="BH388" i="3"/>
  <c r="BE388" i="3"/>
  <c r="BB388" i="3"/>
  <c r="AY388" i="3"/>
  <c r="AV388" i="3"/>
  <c r="AS388" i="3"/>
  <c r="AP388" i="3"/>
  <c r="AM388" i="3"/>
  <c r="AJ388" i="3"/>
  <c r="AG388" i="3"/>
  <c r="AD388" i="3"/>
  <c r="AA388" i="3"/>
  <c r="X388" i="3"/>
  <c r="U388" i="3"/>
  <c r="R388" i="3"/>
  <c r="O388" i="3"/>
  <c r="L388" i="3"/>
  <c r="I388" i="3"/>
  <c r="F388" i="3"/>
  <c r="BK387" i="3"/>
  <c r="BH387" i="3"/>
  <c r="BE387" i="3"/>
  <c r="BB387" i="3"/>
  <c r="AY387" i="3"/>
  <c r="AV387" i="3"/>
  <c r="AS387" i="3"/>
  <c r="AP387" i="3"/>
  <c r="AM387" i="3"/>
  <c r="AJ387" i="3"/>
  <c r="AG387" i="3"/>
  <c r="AD387" i="3"/>
  <c r="AA387" i="3"/>
  <c r="X387" i="3"/>
  <c r="U387" i="3"/>
  <c r="R387" i="3"/>
  <c r="O387" i="3"/>
  <c r="L387" i="3"/>
  <c r="I387" i="3"/>
  <c r="F387" i="3"/>
  <c r="BK386" i="3"/>
  <c r="BH386" i="3"/>
  <c r="BE386" i="3"/>
  <c r="BB386" i="3"/>
  <c r="AY386" i="3"/>
  <c r="AV386" i="3"/>
  <c r="AS386" i="3"/>
  <c r="AP386" i="3"/>
  <c r="AM386" i="3"/>
  <c r="AJ386" i="3"/>
  <c r="AG386" i="3"/>
  <c r="AD386" i="3"/>
  <c r="AA386" i="3"/>
  <c r="X386" i="3"/>
  <c r="U386" i="3"/>
  <c r="R386" i="3"/>
  <c r="O386" i="3"/>
  <c r="L386" i="3"/>
  <c r="I386" i="3"/>
  <c r="F386" i="3"/>
  <c r="BK383" i="3"/>
  <c r="BH383" i="3"/>
  <c r="BE383" i="3"/>
  <c r="BB383" i="3"/>
  <c r="AY383" i="3"/>
  <c r="AV383" i="3"/>
  <c r="AS383" i="3"/>
  <c r="AP383" i="3"/>
  <c r="AM383" i="3"/>
  <c r="AJ383" i="3"/>
  <c r="AG383" i="3"/>
  <c r="AD383" i="3"/>
  <c r="AA383" i="3"/>
  <c r="X383" i="3"/>
  <c r="U383" i="3"/>
  <c r="R383" i="3"/>
  <c r="O383" i="3"/>
  <c r="L383" i="3"/>
  <c r="I383" i="3"/>
  <c r="F383" i="3"/>
  <c r="BK382" i="3"/>
  <c r="BH382" i="3"/>
  <c r="BE382" i="3"/>
  <c r="BB382" i="3"/>
  <c r="AY382" i="3"/>
  <c r="AV382" i="3"/>
  <c r="AS382" i="3"/>
  <c r="AP382" i="3"/>
  <c r="AM382" i="3"/>
  <c r="AJ382" i="3"/>
  <c r="AG382" i="3"/>
  <c r="AD382" i="3"/>
  <c r="AA382" i="3"/>
  <c r="X382" i="3"/>
  <c r="U382" i="3"/>
  <c r="R382" i="3"/>
  <c r="O382" i="3"/>
  <c r="L382" i="3"/>
  <c r="I382" i="3"/>
  <c r="F382" i="3"/>
  <c r="BK381" i="3"/>
  <c r="BH381" i="3"/>
  <c r="BE381" i="3"/>
  <c r="BB381" i="3"/>
  <c r="AY381" i="3"/>
  <c r="AV381" i="3"/>
  <c r="AS381" i="3"/>
  <c r="AP381" i="3"/>
  <c r="AM381" i="3"/>
  <c r="AJ381" i="3"/>
  <c r="AG381" i="3"/>
  <c r="AD381" i="3"/>
  <c r="AA381" i="3"/>
  <c r="X381" i="3"/>
  <c r="U381" i="3"/>
  <c r="R381" i="3"/>
  <c r="O381" i="3"/>
  <c r="L381" i="3"/>
  <c r="I381" i="3"/>
  <c r="F381" i="3"/>
  <c r="BK380" i="3"/>
  <c r="BH380" i="3"/>
  <c r="BE380" i="3"/>
  <c r="BB380" i="3"/>
  <c r="AY380" i="3"/>
  <c r="AV380" i="3"/>
  <c r="AS380" i="3"/>
  <c r="AP380" i="3"/>
  <c r="AM380" i="3"/>
  <c r="AJ380" i="3"/>
  <c r="AG380" i="3"/>
  <c r="AD380" i="3"/>
  <c r="AA380" i="3"/>
  <c r="X380" i="3"/>
  <c r="U380" i="3"/>
  <c r="R380" i="3"/>
  <c r="O380" i="3"/>
  <c r="L380" i="3"/>
  <c r="I380" i="3"/>
  <c r="F380" i="3"/>
  <c r="BK379" i="3"/>
  <c r="BH379" i="3"/>
  <c r="BE379" i="3"/>
  <c r="BB379" i="3"/>
  <c r="AY379" i="3"/>
  <c r="AV379" i="3"/>
  <c r="AS379" i="3"/>
  <c r="AP379" i="3"/>
  <c r="AM379" i="3"/>
  <c r="AJ379" i="3"/>
  <c r="AG379" i="3"/>
  <c r="AD379" i="3"/>
  <c r="AA379" i="3"/>
  <c r="X379" i="3"/>
  <c r="U379" i="3"/>
  <c r="R379" i="3"/>
  <c r="O379" i="3"/>
  <c r="L379" i="3"/>
  <c r="I379" i="3"/>
  <c r="F379" i="3"/>
  <c r="BK378" i="3"/>
  <c r="BH378" i="3"/>
  <c r="BE378" i="3"/>
  <c r="BB378" i="3"/>
  <c r="AY378" i="3"/>
  <c r="AV378" i="3"/>
  <c r="AS378" i="3"/>
  <c r="AP378" i="3"/>
  <c r="AM378" i="3"/>
  <c r="AJ378" i="3"/>
  <c r="AG378" i="3"/>
  <c r="AD378" i="3"/>
  <c r="AA378" i="3"/>
  <c r="X378" i="3"/>
  <c r="U378" i="3"/>
  <c r="R378" i="3"/>
  <c r="O378" i="3"/>
  <c r="L378" i="3"/>
  <c r="I378" i="3"/>
  <c r="F378" i="3"/>
  <c r="BK377" i="3"/>
  <c r="BH377" i="3"/>
  <c r="BE377" i="3"/>
  <c r="BB377" i="3"/>
  <c r="AY377" i="3"/>
  <c r="AV377" i="3"/>
  <c r="AS377" i="3"/>
  <c r="AP377" i="3"/>
  <c r="AM377" i="3"/>
  <c r="AJ377" i="3"/>
  <c r="AG377" i="3"/>
  <c r="AD377" i="3"/>
  <c r="AA377" i="3"/>
  <c r="X377" i="3"/>
  <c r="U377" i="3"/>
  <c r="R377" i="3"/>
  <c r="O377" i="3"/>
  <c r="L377" i="3"/>
  <c r="I377" i="3"/>
  <c r="F377" i="3"/>
  <c r="BK376" i="3"/>
  <c r="BH376" i="3"/>
  <c r="BE376" i="3"/>
  <c r="BB376" i="3"/>
  <c r="AY376" i="3"/>
  <c r="AV376" i="3"/>
  <c r="AS376" i="3"/>
  <c r="AP376" i="3"/>
  <c r="AM376" i="3"/>
  <c r="AJ376" i="3"/>
  <c r="AG376" i="3"/>
  <c r="AD376" i="3"/>
  <c r="AA376" i="3"/>
  <c r="X376" i="3"/>
  <c r="U376" i="3"/>
  <c r="R376" i="3"/>
  <c r="O376" i="3"/>
  <c r="L376" i="3"/>
  <c r="I376" i="3"/>
  <c r="F376" i="3"/>
  <c r="BK375" i="3"/>
  <c r="BH375" i="3"/>
  <c r="BE375" i="3"/>
  <c r="BB375" i="3"/>
  <c r="AY375" i="3"/>
  <c r="AV375" i="3"/>
  <c r="AS375" i="3"/>
  <c r="AP375" i="3"/>
  <c r="AM375" i="3"/>
  <c r="AJ375" i="3"/>
  <c r="AG375" i="3"/>
  <c r="AD375" i="3"/>
  <c r="AA375" i="3"/>
  <c r="X375" i="3"/>
  <c r="U375" i="3"/>
  <c r="R375" i="3"/>
  <c r="O375" i="3"/>
  <c r="L375" i="3"/>
  <c r="I375" i="3"/>
  <c r="F375" i="3"/>
  <c r="BK370" i="3"/>
  <c r="BH370" i="3"/>
  <c r="BE370" i="3"/>
  <c r="BB370" i="3"/>
  <c r="AY370" i="3"/>
  <c r="AV370" i="3"/>
  <c r="AS370" i="3"/>
  <c r="AP370" i="3"/>
  <c r="AM370" i="3"/>
  <c r="AJ370" i="3"/>
  <c r="AG370" i="3"/>
  <c r="AD370" i="3"/>
  <c r="AA370" i="3"/>
  <c r="X370" i="3"/>
  <c r="U370" i="3"/>
  <c r="R370" i="3"/>
  <c r="O370" i="3"/>
  <c r="L370" i="3"/>
  <c r="I370" i="3"/>
  <c r="F370" i="3"/>
  <c r="BK369" i="3"/>
  <c r="BH369" i="3"/>
  <c r="BE369" i="3"/>
  <c r="BB369" i="3"/>
  <c r="AY369" i="3"/>
  <c r="AV369" i="3"/>
  <c r="AS369" i="3"/>
  <c r="AP369" i="3"/>
  <c r="AM369" i="3"/>
  <c r="AJ369" i="3"/>
  <c r="AG369" i="3"/>
  <c r="AD369" i="3"/>
  <c r="AA369" i="3"/>
  <c r="X369" i="3"/>
  <c r="U369" i="3"/>
  <c r="R369" i="3"/>
  <c r="O369" i="3"/>
  <c r="L369" i="3"/>
  <c r="I369" i="3"/>
  <c r="F369" i="3"/>
  <c r="BK368" i="3"/>
  <c r="BH368" i="3"/>
  <c r="BE368" i="3"/>
  <c r="BB368" i="3"/>
  <c r="AY368" i="3"/>
  <c r="AV368" i="3"/>
  <c r="AS368" i="3"/>
  <c r="AP368" i="3"/>
  <c r="AM368" i="3"/>
  <c r="AJ368" i="3"/>
  <c r="AG368" i="3"/>
  <c r="AD368" i="3"/>
  <c r="AA368" i="3"/>
  <c r="X368" i="3"/>
  <c r="U368" i="3"/>
  <c r="R368" i="3"/>
  <c r="O368" i="3"/>
  <c r="L368" i="3"/>
  <c r="I368" i="3"/>
  <c r="F368" i="3"/>
  <c r="BK367" i="3"/>
  <c r="BH367" i="3"/>
  <c r="BE367" i="3"/>
  <c r="BB367" i="3"/>
  <c r="AY367" i="3"/>
  <c r="AV367" i="3"/>
  <c r="AS367" i="3"/>
  <c r="AP367" i="3"/>
  <c r="AM367" i="3"/>
  <c r="AJ367" i="3"/>
  <c r="AG367" i="3"/>
  <c r="AD367" i="3"/>
  <c r="AA367" i="3"/>
  <c r="X367" i="3"/>
  <c r="U367" i="3"/>
  <c r="R367" i="3"/>
  <c r="O367" i="3"/>
  <c r="L367" i="3"/>
  <c r="I367" i="3"/>
  <c r="F367" i="3"/>
  <c r="BK366" i="3"/>
  <c r="BH366" i="3"/>
  <c r="BE366" i="3"/>
  <c r="BB366" i="3"/>
  <c r="AY366" i="3"/>
  <c r="AV366" i="3"/>
  <c r="AS366" i="3"/>
  <c r="AP366" i="3"/>
  <c r="AM366" i="3"/>
  <c r="AJ366" i="3"/>
  <c r="AG366" i="3"/>
  <c r="AD366" i="3"/>
  <c r="AA366" i="3"/>
  <c r="X366" i="3"/>
  <c r="U366" i="3"/>
  <c r="R366" i="3"/>
  <c r="O366" i="3"/>
  <c r="L366" i="3"/>
  <c r="I366" i="3"/>
  <c r="F366" i="3"/>
  <c r="BK365" i="3"/>
  <c r="BH365" i="3"/>
  <c r="BE365" i="3"/>
  <c r="BB365" i="3"/>
  <c r="AY365" i="3"/>
  <c r="AV365" i="3"/>
  <c r="AS365" i="3"/>
  <c r="AP365" i="3"/>
  <c r="AM365" i="3"/>
  <c r="AJ365" i="3"/>
  <c r="AG365" i="3"/>
  <c r="AD365" i="3"/>
  <c r="AA365" i="3"/>
  <c r="X365" i="3"/>
  <c r="U365" i="3"/>
  <c r="R365" i="3"/>
  <c r="O365" i="3"/>
  <c r="L365" i="3"/>
  <c r="I365" i="3"/>
  <c r="F365" i="3"/>
  <c r="BK364" i="3"/>
  <c r="BH364" i="3"/>
  <c r="BE364" i="3"/>
  <c r="BB364" i="3"/>
  <c r="AY364" i="3"/>
  <c r="AV364" i="3"/>
  <c r="AS364" i="3"/>
  <c r="AP364" i="3"/>
  <c r="AM364" i="3"/>
  <c r="AJ364" i="3"/>
  <c r="AG364" i="3"/>
  <c r="AD364" i="3"/>
  <c r="AA364" i="3"/>
  <c r="X364" i="3"/>
  <c r="U364" i="3"/>
  <c r="R364" i="3"/>
  <c r="O364" i="3"/>
  <c r="L364" i="3"/>
  <c r="I364" i="3"/>
  <c r="F364" i="3"/>
  <c r="BK361" i="3"/>
  <c r="BH361" i="3"/>
  <c r="BE361" i="3"/>
  <c r="BB361" i="3"/>
  <c r="AY361" i="3"/>
  <c r="AV361" i="3"/>
  <c r="AS361" i="3"/>
  <c r="AP361" i="3"/>
  <c r="AM361" i="3"/>
  <c r="AJ361" i="3"/>
  <c r="AG361" i="3"/>
  <c r="AD361" i="3"/>
  <c r="AA361" i="3"/>
  <c r="X361" i="3"/>
  <c r="U361" i="3"/>
  <c r="R361" i="3"/>
  <c r="O361" i="3"/>
  <c r="L361" i="3"/>
  <c r="I361" i="3"/>
  <c r="F361" i="3"/>
  <c r="BK360" i="3"/>
  <c r="BH360" i="3"/>
  <c r="BE360" i="3"/>
  <c r="BB360" i="3"/>
  <c r="AY360" i="3"/>
  <c r="AV360" i="3"/>
  <c r="AS360" i="3"/>
  <c r="AP360" i="3"/>
  <c r="AM360" i="3"/>
  <c r="AJ360" i="3"/>
  <c r="AG360" i="3"/>
  <c r="AD360" i="3"/>
  <c r="AA360" i="3"/>
  <c r="X360" i="3"/>
  <c r="U360" i="3"/>
  <c r="R360" i="3"/>
  <c r="O360" i="3"/>
  <c r="L360" i="3"/>
  <c r="I360" i="3"/>
  <c r="F360" i="3"/>
  <c r="BK359" i="3"/>
  <c r="BH359" i="3"/>
  <c r="BE359" i="3"/>
  <c r="BB359" i="3"/>
  <c r="AY359" i="3"/>
  <c r="AV359" i="3"/>
  <c r="AS359" i="3"/>
  <c r="AP359" i="3"/>
  <c r="AM359" i="3"/>
  <c r="AJ359" i="3"/>
  <c r="AG359" i="3"/>
  <c r="AD359" i="3"/>
  <c r="AA359" i="3"/>
  <c r="X359" i="3"/>
  <c r="U359" i="3"/>
  <c r="R359" i="3"/>
  <c r="O359" i="3"/>
  <c r="L359" i="3"/>
  <c r="I359" i="3"/>
  <c r="F359" i="3"/>
  <c r="BK358" i="3"/>
  <c r="BH358" i="3"/>
  <c r="BE358" i="3"/>
  <c r="BB358" i="3"/>
  <c r="AY358" i="3"/>
  <c r="AV358" i="3"/>
  <c r="AS358" i="3"/>
  <c r="AP358" i="3"/>
  <c r="AM358" i="3"/>
  <c r="AJ358" i="3"/>
  <c r="AG358" i="3"/>
  <c r="AD358" i="3"/>
  <c r="AA358" i="3"/>
  <c r="X358" i="3"/>
  <c r="U358" i="3"/>
  <c r="R358" i="3"/>
  <c r="O358" i="3"/>
  <c r="L358" i="3"/>
  <c r="I358" i="3"/>
  <c r="F358" i="3"/>
  <c r="BK357" i="3"/>
  <c r="BH357" i="3"/>
  <c r="BE357" i="3"/>
  <c r="BB357" i="3"/>
  <c r="AY357" i="3"/>
  <c r="AV357" i="3"/>
  <c r="AS357" i="3"/>
  <c r="AP357" i="3"/>
  <c r="AM357" i="3"/>
  <c r="AJ357" i="3"/>
  <c r="AG357" i="3"/>
  <c r="AD357" i="3"/>
  <c r="AA357" i="3"/>
  <c r="X357" i="3"/>
  <c r="U357" i="3"/>
  <c r="R357" i="3"/>
  <c r="O357" i="3"/>
  <c r="L357" i="3"/>
  <c r="I357" i="3"/>
  <c r="F357" i="3"/>
  <c r="BK356" i="3"/>
  <c r="BH356" i="3"/>
  <c r="BE356" i="3"/>
  <c r="BB356" i="3"/>
  <c r="AY356" i="3"/>
  <c r="AV356" i="3"/>
  <c r="AS356" i="3"/>
  <c r="AP356" i="3"/>
  <c r="AM356" i="3"/>
  <c r="AJ356" i="3"/>
  <c r="AG356" i="3"/>
  <c r="AD356" i="3"/>
  <c r="AA356" i="3"/>
  <c r="X356" i="3"/>
  <c r="U356" i="3"/>
  <c r="R356" i="3"/>
  <c r="O356" i="3"/>
  <c r="L356" i="3"/>
  <c r="I356" i="3"/>
  <c r="F356" i="3"/>
  <c r="BK355" i="3"/>
  <c r="BH355" i="3"/>
  <c r="BE355" i="3"/>
  <c r="BB355" i="3"/>
  <c r="AY355" i="3"/>
  <c r="AV355" i="3"/>
  <c r="AS355" i="3"/>
  <c r="AP355" i="3"/>
  <c r="AM355" i="3"/>
  <c r="AJ355" i="3"/>
  <c r="AG355" i="3"/>
  <c r="AD355" i="3"/>
  <c r="AA355" i="3"/>
  <c r="X355" i="3"/>
  <c r="U355" i="3"/>
  <c r="R355" i="3"/>
  <c r="O355" i="3"/>
  <c r="L355" i="3"/>
  <c r="I355" i="3"/>
  <c r="F355" i="3"/>
  <c r="BK354" i="3"/>
  <c r="BH354" i="3"/>
  <c r="BE354" i="3"/>
  <c r="BB354" i="3"/>
  <c r="AY354" i="3"/>
  <c r="AV354" i="3"/>
  <c r="AS354" i="3"/>
  <c r="AP354" i="3"/>
  <c r="AM354" i="3"/>
  <c r="AJ354" i="3"/>
  <c r="AG354" i="3"/>
  <c r="AD354" i="3"/>
  <c r="AA354" i="3"/>
  <c r="X354" i="3"/>
  <c r="U354" i="3"/>
  <c r="R354" i="3"/>
  <c r="O354" i="3"/>
  <c r="L354" i="3"/>
  <c r="I354" i="3"/>
  <c r="F354" i="3"/>
  <c r="BK353" i="3"/>
  <c r="BH353" i="3"/>
  <c r="BE353" i="3"/>
  <c r="BB353" i="3"/>
  <c r="AY353" i="3"/>
  <c r="AV353" i="3"/>
  <c r="AS353" i="3"/>
  <c r="AP353" i="3"/>
  <c r="AM353" i="3"/>
  <c r="AJ353" i="3"/>
  <c r="AG353" i="3"/>
  <c r="AD353" i="3"/>
  <c r="AA353" i="3"/>
  <c r="X353" i="3"/>
  <c r="U353" i="3"/>
  <c r="R353" i="3"/>
  <c r="O353" i="3"/>
  <c r="L353" i="3"/>
  <c r="I353" i="3"/>
  <c r="F353" i="3"/>
  <c r="BK350" i="3"/>
  <c r="BH350" i="3"/>
  <c r="BE350" i="3"/>
  <c r="BB350" i="3"/>
  <c r="AY350" i="3"/>
  <c r="AV350" i="3"/>
  <c r="AS350" i="3"/>
  <c r="AP350" i="3"/>
  <c r="AM350" i="3"/>
  <c r="AJ350" i="3"/>
  <c r="AG350" i="3"/>
  <c r="AD350" i="3"/>
  <c r="AA350" i="3"/>
  <c r="X350" i="3"/>
  <c r="U350" i="3"/>
  <c r="R350" i="3"/>
  <c r="O350" i="3"/>
  <c r="L350" i="3"/>
  <c r="I350" i="3"/>
  <c r="F350" i="3"/>
  <c r="BK349" i="3"/>
  <c r="BH349" i="3"/>
  <c r="BE349" i="3"/>
  <c r="BB349" i="3"/>
  <c r="AY349" i="3"/>
  <c r="AV349" i="3"/>
  <c r="AS349" i="3"/>
  <c r="AP349" i="3"/>
  <c r="AM349" i="3"/>
  <c r="AJ349" i="3"/>
  <c r="AG349" i="3"/>
  <c r="AD349" i="3"/>
  <c r="AA349" i="3"/>
  <c r="X349" i="3"/>
  <c r="U349" i="3"/>
  <c r="R349" i="3"/>
  <c r="O349" i="3"/>
  <c r="L349" i="3"/>
  <c r="I349" i="3"/>
  <c r="F349" i="3"/>
  <c r="BK348" i="3"/>
  <c r="BH348" i="3"/>
  <c r="BE348" i="3"/>
  <c r="BB348" i="3"/>
  <c r="AY348" i="3"/>
  <c r="AV348" i="3"/>
  <c r="AS348" i="3"/>
  <c r="AP348" i="3"/>
  <c r="AM348" i="3"/>
  <c r="AJ348" i="3"/>
  <c r="AG348" i="3"/>
  <c r="AD348" i="3"/>
  <c r="AA348" i="3"/>
  <c r="X348" i="3"/>
  <c r="U348" i="3"/>
  <c r="R348" i="3"/>
  <c r="O348" i="3"/>
  <c r="L348" i="3"/>
  <c r="I348" i="3"/>
  <c r="F348" i="3"/>
  <c r="BK347" i="3"/>
  <c r="BH347" i="3"/>
  <c r="BE347" i="3"/>
  <c r="BB347" i="3"/>
  <c r="AY347" i="3"/>
  <c r="AV347" i="3"/>
  <c r="AS347" i="3"/>
  <c r="AP347" i="3"/>
  <c r="AM347" i="3"/>
  <c r="AJ347" i="3"/>
  <c r="AG347" i="3"/>
  <c r="AD347" i="3"/>
  <c r="AA347" i="3"/>
  <c r="X347" i="3"/>
  <c r="U347" i="3"/>
  <c r="R347" i="3"/>
  <c r="O347" i="3"/>
  <c r="L347" i="3"/>
  <c r="I347" i="3"/>
  <c r="F347" i="3"/>
  <c r="BK346" i="3"/>
  <c r="BH346" i="3"/>
  <c r="BE346" i="3"/>
  <c r="BB346" i="3"/>
  <c r="AY346" i="3"/>
  <c r="AV346" i="3"/>
  <c r="AS346" i="3"/>
  <c r="AP346" i="3"/>
  <c r="AM346" i="3"/>
  <c r="AJ346" i="3"/>
  <c r="AG346" i="3"/>
  <c r="AD346" i="3"/>
  <c r="AA346" i="3"/>
  <c r="X346" i="3"/>
  <c r="U346" i="3"/>
  <c r="R346" i="3"/>
  <c r="O346" i="3"/>
  <c r="L346" i="3"/>
  <c r="I346" i="3"/>
  <c r="F346" i="3"/>
  <c r="BK345" i="3"/>
  <c r="BH345" i="3"/>
  <c r="BE345" i="3"/>
  <c r="BB345" i="3"/>
  <c r="AY345" i="3"/>
  <c r="AV345" i="3"/>
  <c r="AS345" i="3"/>
  <c r="AP345" i="3"/>
  <c r="AM345" i="3"/>
  <c r="AJ345" i="3"/>
  <c r="AG345" i="3"/>
  <c r="AD345" i="3"/>
  <c r="AA345" i="3"/>
  <c r="X345" i="3"/>
  <c r="U345" i="3"/>
  <c r="R345" i="3"/>
  <c r="O345" i="3"/>
  <c r="L345" i="3"/>
  <c r="I345" i="3"/>
  <c r="F345" i="3"/>
  <c r="BK344" i="3"/>
  <c r="BH344" i="3"/>
  <c r="BE344" i="3"/>
  <c r="BB344" i="3"/>
  <c r="AY344" i="3"/>
  <c r="AV344" i="3"/>
  <c r="AS344" i="3"/>
  <c r="AP344" i="3"/>
  <c r="AM344" i="3"/>
  <c r="AJ344" i="3"/>
  <c r="AG344" i="3"/>
  <c r="AD344" i="3"/>
  <c r="AA344" i="3"/>
  <c r="X344" i="3"/>
  <c r="U344" i="3"/>
  <c r="R344" i="3"/>
  <c r="O344" i="3"/>
  <c r="L344" i="3"/>
  <c r="I344" i="3"/>
  <c r="F344" i="3"/>
  <c r="BK343" i="3"/>
  <c r="BH343" i="3"/>
  <c r="BE343" i="3"/>
  <c r="BB343" i="3"/>
  <c r="AY343" i="3"/>
  <c r="AV343" i="3"/>
  <c r="AS343" i="3"/>
  <c r="AP343" i="3"/>
  <c r="AM343" i="3"/>
  <c r="AJ343" i="3"/>
  <c r="AG343" i="3"/>
  <c r="AD343" i="3"/>
  <c r="AA343" i="3"/>
  <c r="X343" i="3"/>
  <c r="U343" i="3"/>
  <c r="R343" i="3"/>
  <c r="O343" i="3"/>
  <c r="L343" i="3"/>
  <c r="I343" i="3"/>
  <c r="F343" i="3"/>
  <c r="BK342" i="3"/>
  <c r="BH342" i="3"/>
  <c r="BE342" i="3"/>
  <c r="BB342" i="3"/>
  <c r="AY342" i="3"/>
  <c r="AV342" i="3"/>
  <c r="AS342" i="3"/>
  <c r="AP342" i="3"/>
  <c r="AM342" i="3"/>
  <c r="AJ342" i="3"/>
  <c r="AG342" i="3"/>
  <c r="AD342" i="3"/>
  <c r="AA342" i="3"/>
  <c r="X342" i="3"/>
  <c r="U342" i="3"/>
  <c r="R342" i="3"/>
  <c r="O342" i="3"/>
  <c r="L342" i="3"/>
  <c r="I342" i="3"/>
  <c r="F342" i="3"/>
  <c r="BK339" i="3"/>
  <c r="BH339" i="3"/>
  <c r="BE339" i="3"/>
  <c r="BB339" i="3"/>
  <c r="AY339" i="3"/>
  <c r="AV339" i="3"/>
  <c r="AS339" i="3"/>
  <c r="AP339" i="3"/>
  <c r="AM339" i="3"/>
  <c r="AJ339" i="3"/>
  <c r="AG339" i="3"/>
  <c r="AD339" i="3"/>
  <c r="AA339" i="3"/>
  <c r="X339" i="3"/>
  <c r="U339" i="3"/>
  <c r="R339" i="3"/>
  <c r="O339" i="3"/>
  <c r="L339" i="3"/>
  <c r="I339" i="3"/>
  <c r="F339" i="3"/>
  <c r="BK338" i="3"/>
  <c r="BH338" i="3"/>
  <c r="BE338" i="3"/>
  <c r="BB338" i="3"/>
  <c r="AY338" i="3"/>
  <c r="AV338" i="3"/>
  <c r="AS338" i="3"/>
  <c r="AP338" i="3"/>
  <c r="AM338" i="3"/>
  <c r="AJ338" i="3"/>
  <c r="AG338" i="3"/>
  <c r="AD338" i="3"/>
  <c r="AA338" i="3"/>
  <c r="X338" i="3"/>
  <c r="U338" i="3"/>
  <c r="R338" i="3"/>
  <c r="O338" i="3"/>
  <c r="L338" i="3"/>
  <c r="I338" i="3"/>
  <c r="F338" i="3"/>
  <c r="BK337" i="3"/>
  <c r="BH337" i="3"/>
  <c r="BE337" i="3"/>
  <c r="BB337" i="3"/>
  <c r="AY337" i="3"/>
  <c r="AV337" i="3"/>
  <c r="AS337" i="3"/>
  <c r="AP337" i="3"/>
  <c r="AM337" i="3"/>
  <c r="AJ337" i="3"/>
  <c r="AG337" i="3"/>
  <c r="AD337" i="3"/>
  <c r="AA337" i="3"/>
  <c r="X337" i="3"/>
  <c r="U337" i="3"/>
  <c r="R337" i="3"/>
  <c r="O337" i="3"/>
  <c r="L337" i="3"/>
  <c r="I337" i="3"/>
  <c r="F337" i="3"/>
  <c r="BK336" i="3"/>
  <c r="BH336" i="3"/>
  <c r="BE336" i="3"/>
  <c r="BB336" i="3"/>
  <c r="AY336" i="3"/>
  <c r="AV336" i="3"/>
  <c r="AS336" i="3"/>
  <c r="AP336" i="3"/>
  <c r="AM336" i="3"/>
  <c r="AJ336" i="3"/>
  <c r="AG336" i="3"/>
  <c r="AD336" i="3"/>
  <c r="AA336" i="3"/>
  <c r="X336" i="3"/>
  <c r="U336" i="3"/>
  <c r="R336" i="3"/>
  <c r="O336" i="3"/>
  <c r="L336" i="3"/>
  <c r="I336" i="3"/>
  <c r="F336" i="3"/>
  <c r="BK335" i="3"/>
  <c r="BH335" i="3"/>
  <c r="BE335" i="3"/>
  <c r="BB335" i="3"/>
  <c r="AY335" i="3"/>
  <c r="AV335" i="3"/>
  <c r="AS335" i="3"/>
  <c r="AP335" i="3"/>
  <c r="AM335" i="3"/>
  <c r="AJ335" i="3"/>
  <c r="AG335" i="3"/>
  <c r="AD335" i="3"/>
  <c r="AA335" i="3"/>
  <c r="X335" i="3"/>
  <c r="U335" i="3"/>
  <c r="R335" i="3"/>
  <c r="O335" i="3"/>
  <c r="L335" i="3"/>
  <c r="I335" i="3"/>
  <c r="F335" i="3"/>
  <c r="BK334" i="3"/>
  <c r="BH334" i="3"/>
  <c r="BE334" i="3"/>
  <c r="BB334" i="3"/>
  <c r="AY334" i="3"/>
  <c r="AV334" i="3"/>
  <c r="AS334" i="3"/>
  <c r="AP334" i="3"/>
  <c r="AM334" i="3"/>
  <c r="AJ334" i="3"/>
  <c r="AG334" i="3"/>
  <c r="AD334" i="3"/>
  <c r="AA334" i="3"/>
  <c r="X334" i="3"/>
  <c r="U334" i="3"/>
  <c r="R334" i="3"/>
  <c r="O334" i="3"/>
  <c r="L334" i="3"/>
  <c r="I334" i="3"/>
  <c r="F334" i="3"/>
  <c r="BK333" i="3"/>
  <c r="BH333" i="3"/>
  <c r="BE333" i="3"/>
  <c r="BB333" i="3"/>
  <c r="AY333" i="3"/>
  <c r="AV333" i="3"/>
  <c r="AS333" i="3"/>
  <c r="AP333" i="3"/>
  <c r="AM333" i="3"/>
  <c r="AJ333" i="3"/>
  <c r="AG333" i="3"/>
  <c r="AD333" i="3"/>
  <c r="AA333" i="3"/>
  <c r="X333" i="3"/>
  <c r="U333" i="3"/>
  <c r="R333" i="3"/>
  <c r="O333" i="3"/>
  <c r="L333" i="3"/>
  <c r="I333" i="3"/>
  <c r="F333" i="3"/>
  <c r="BK332" i="3"/>
  <c r="BH332" i="3"/>
  <c r="BE332" i="3"/>
  <c r="BB332" i="3"/>
  <c r="AY332" i="3"/>
  <c r="AV332" i="3"/>
  <c r="AS332" i="3"/>
  <c r="AP332" i="3"/>
  <c r="AM332" i="3"/>
  <c r="AJ332" i="3"/>
  <c r="AG332" i="3"/>
  <c r="AD332" i="3"/>
  <c r="AA332" i="3"/>
  <c r="X332" i="3"/>
  <c r="U332" i="3"/>
  <c r="R332" i="3"/>
  <c r="O332" i="3"/>
  <c r="L332" i="3"/>
  <c r="I332" i="3"/>
  <c r="F332" i="3"/>
  <c r="BK329" i="3"/>
  <c r="BH329" i="3"/>
  <c r="BE329" i="3"/>
  <c r="BB329" i="3"/>
  <c r="AY329" i="3"/>
  <c r="AV329" i="3"/>
  <c r="AS329" i="3"/>
  <c r="AP329" i="3"/>
  <c r="AM329" i="3"/>
  <c r="AJ329" i="3"/>
  <c r="AG329" i="3"/>
  <c r="AD329" i="3"/>
  <c r="AA329" i="3"/>
  <c r="X329" i="3"/>
  <c r="U329" i="3"/>
  <c r="R329" i="3"/>
  <c r="O329" i="3"/>
  <c r="L329" i="3"/>
  <c r="I329" i="3"/>
  <c r="F329" i="3"/>
  <c r="BK328" i="3"/>
  <c r="BH328" i="3"/>
  <c r="BE328" i="3"/>
  <c r="BB328" i="3"/>
  <c r="AY328" i="3"/>
  <c r="AV328" i="3"/>
  <c r="AS328" i="3"/>
  <c r="AP328" i="3"/>
  <c r="AM328" i="3"/>
  <c r="AJ328" i="3"/>
  <c r="AG328" i="3"/>
  <c r="AD328" i="3"/>
  <c r="AA328" i="3"/>
  <c r="X328" i="3"/>
  <c r="U328" i="3"/>
  <c r="R328" i="3"/>
  <c r="O328" i="3"/>
  <c r="L328" i="3"/>
  <c r="I328" i="3"/>
  <c r="F328" i="3"/>
  <c r="BK327" i="3"/>
  <c r="BH327" i="3"/>
  <c r="BE327" i="3"/>
  <c r="BB327" i="3"/>
  <c r="AY327" i="3"/>
  <c r="AV327" i="3"/>
  <c r="AS327" i="3"/>
  <c r="AP327" i="3"/>
  <c r="AM327" i="3"/>
  <c r="AJ327" i="3"/>
  <c r="AG327" i="3"/>
  <c r="AD327" i="3"/>
  <c r="AA327" i="3"/>
  <c r="X327" i="3"/>
  <c r="U327" i="3"/>
  <c r="R327" i="3"/>
  <c r="O327" i="3"/>
  <c r="L327" i="3"/>
  <c r="I327" i="3"/>
  <c r="F327" i="3"/>
  <c r="BK326" i="3"/>
  <c r="BH326" i="3"/>
  <c r="BE326" i="3"/>
  <c r="BB326" i="3"/>
  <c r="AY326" i="3"/>
  <c r="AV326" i="3"/>
  <c r="AS326" i="3"/>
  <c r="AP326" i="3"/>
  <c r="AM326" i="3"/>
  <c r="AJ326" i="3"/>
  <c r="AG326" i="3"/>
  <c r="AD326" i="3"/>
  <c r="AA326" i="3"/>
  <c r="X326" i="3"/>
  <c r="U326" i="3"/>
  <c r="R326" i="3"/>
  <c r="O326" i="3"/>
  <c r="L326" i="3"/>
  <c r="I326" i="3"/>
  <c r="F326" i="3"/>
  <c r="BK325" i="3"/>
  <c r="BH325" i="3"/>
  <c r="BE325" i="3"/>
  <c r="BB325" i="3"/>
  <c r="AY325" i="3"/>
  <c r="AV325" i="3"/>
  <c r="AS325" i="3"/>
  <c r="AP325" i="3"/>
  <c r="AM325" i="3"/>
  <c r="AJ325" i="3"/>
  <c r="AG325" i="3"/>
  <c r="AD325" i="3"/>
  <c r="AA325" i="3"/>
  <c r="X325" i="3"/>
  <c r="U325" i="3"/>
  <c r="R325" i="3"/>
  <c r="O325" i="3"/>
  <c r="L325" i="3"/>
  <c r="I325" i="3"/>
  <c r="F325" i="3"/>
  <c r="BK324" i="3"/>
  <c r="BH324" i="3"/>
  <c r="BE324" i="3"/>
  <c r="BB324" i="3"/>
  <c r="AY324" i="3"/>
  <c r="AV324" i="3"/>
  <c r="AS324" i="3"/>
  <c r="AP324" i="3"/>
  <c r="AM324" i="3"/>
  <c r="AJ324" i="3"/>
  <c r="AG324" i="3"/>
  <c r="AD324" i="3"/>
  <c r="AA324" i="3"/>
  <c r="X324" i="3"/>
  <c r="U324" i="3"/>
  <c r="R324" i="3"/>
  <c r="O324" i="3"/>
  <c r="L324" i="3"/>
  <c r="I324" i="3"/>
  <c r="F324" i="3"/>
  <c r="BK323" i="3"/>
  <c r="BH323" i="3"/>
  <c r="BE323" i="3"/>
  <c r="BB323" i="3"/>
  <c r="AY323" i="3"/>
  <c r="AV323" i="3"/>
  <c r="AS323" i="3"/>
  <c r="AP323" i="3"/>
  <c r="AM323" i="3"/>
  <c r="AJ323" i="3"/>
  <c r="AG323" i="3"/>
  <c r="AD323" i="3"/>
  <c r="AA323" i="3"/>
  <c r="X323" i="3"/>
  <c r="U323" i="3"/>
  <c r="R323" i="3"/>
  <c r="O323" i="3"/>
  <c r="L323" i="3"/>
  <c r="I323" i="3"/>
  <c r="F323" i="3"/>
  <c r="BK322" i="3"/>
  <c r="BH322" i="3"/>
  <c r="BE322" i="3"/>
  <c r="BB322" i="3"/>
  <c r="AY322" i="3"/>
  <c r="AV322" i="3"/>
  <c r="AS322" i="3"/>
  <c r="AP322" i="3"/>
  <c r="AM322" i="3"/>
  <c r="AJ322" i="3"/>
  <c r="AG322" i="3"/>
  <c r="AD322" i="3"/>
  <c r="AA322" i="3"/>
  <c r="X322" i="3"/>
  <c r="U322" i="3"/>
  <c r="R322" i="3"/>
  <c r="O322" i="3"/>
  <c r="L322" i="3"/>
  <c r="I322" i="3"/>
  <c r="F322" i="3"/>
  <c r="BK319" i="3"/>
  <c r="BH319" i="3"/>
  <c r="BE319" i="3"/>
  <c r="BB319" i="3"/>
  <c r="AY319" i="3"/>
  <c r="AV319" i="3"/>
  <c r="AS319" i="3"/>
  <c r="AP319" i="3"/>
  <c r="AM319" i="3"/>
  <c r="AJ319" i="3"/>
  <c r="AG319" i="3"/>
  <c r="AD319" i="3"/>
  <c r="AA319" i="3"/>
  <c r="X319" i="3"/>
  <c r="U319" i="3"/>
  <c r="R319" i="3"/>
  <c r="O319" i="3"/>
  <c r="L319" i="3"/>
  <c r="I319" i="3"/>
  <c r="F319" i="3"/>
  <c r="BK318" i="3"/>
  <c r="BH318" i="3"/>
  <c r="BE318" i="3"/>
  <c r="BB318" i="3"/>
  <c r="AY318" i="3"/>
  <c r="AV318" i="3"/>
  <c r="AS318" i="3"/>
  <c r="AP318" i="3"/>
  <c r="AM318" i="3"/>
  <c r="AJ318" i="3"/>
  <c r="AG318" i="3"/>
  <c r="AD318" i="3"/>
  <c r="AA318" i="3"/>
  <c r="X318" i="3"/>
  <c r="U318" i="3"/>
  <c r="R318" i="3"/>
  <c r="O318" i="3"/>
  <c r="L318" i="3"/>
  <c r="I318" i="3"/>
  <c r="F318" i="3"/>
  <c r="BK315" i="3"/>
  <c r="BH315" i="3"/>
  <c r="BE315" i="3"/>
  <c r="BB315" i="3"/>
  <c r="AY315" i="3"/>
  <c r="AV315" i="3"/>
  <c r="AS315" i="3"/>
  <c r="AP315" i="3"/>
  <c r="AM315" i="3"/>
  <c r="AJ315" i="3"/>
  <c r="AG315" i="3"/>
  <c r="AD315" i="3"/>
  <c r="AA315" i="3"/>
  <c r="X315" i="3"/>
  <c r="U315" i="3"/>
  <c r="R315" i="3"/>
  <c r="O315" i="3"/>
  <c r="L315" i="3"/>
  <c r="I315" i="3"/>
  <c r="F315" i="3"/>
  <c r="BK314" i="3"/>
  <c r="BH314" i="3"/>
  <c r="BE314" i="3"/>
  <c r="BB314" i="3"/>
  <c r="AY314" i="3"/>
  <c r="AV314" i="3"/>
  <c r="AS314" i="3"/>
  <c r="AP314" i="3"/>
  <c r="AM314" i="3"/>
  <c r="AJ314" i="3"/>
  <c r="AG314" i="3"/>
  <c r="AD314" i="3"/>
  <c r="AA314" i="3"/>
  <c r="X314" i="3"/>
  <c r="U314" i="3"/>
  <c r="R314" i="3"/>
  <c r="O314" i="3"/>
  <c r="L314" i="3"/>
  <c r="I314" i="3"/>
  <c r="F314" i="3"/>
  <c r="BK313" i="3"/>
  <c r="BH313" i="3"/>
  <c r="BE313" i="3"/>
  <c r="BB313" i="3"/>
  <c r="AY313" i="3"/>
  <c r="AV313" i="3"/>
  <c r="AS313" i="3"/>
  <c r="AP313" i="3"/>
  <c r="AM313" i="3"/>
  <c r="AJ313" i="3"/>
  <c r="AG313" i="3"/>
  <c r="AD313" i="3"/>
  <c r="AA313" i="3"/>
  <c r="X313" i="3"/>
  <c r="U313" i="3"/>
  <c r="R313" i="3"/>
  <c r="O313" i="3"/>
  <c r="L313" i="3"/>
  <c r="I313" i="3"/>
  <c r="F313" i="3"/>
  <c r="BK312" i="3"/>
  <c r="BH312" i="3"/>
  <c r="BE312" i="3"/>
  <c r="BB312" i="3"/>
  <c r="AY312" i="3"/>
  <c r="AV312" i="3"/>
  <c r="AS312" i="3"/>
  <c r="AP312" i="3"/>
  <c r="AM312" i="3"/>
  <c r="AJ312" i="3"/>
  <c r="AG312" i="3"/>
  <c r="AD312" i="3"/>
  <c r="AA312" i="3"/>
  <c r="X312" i="3"/>
  <c r="U312" i="3"/>
  <c r="R312" i="3"/>
  <c r="O312" i="3"/>
  <c r="L312" i="3"/>
  <c r="I312" i="3"/>
  <c r="F312" i="3"/>
  <c r="BK311" i="3"/>
  <c r="BH311" i="3"/>
  <c r="BE311" i="3"/>
  <c r="BB311" i="3"/>
  <c r="AY311" i="3"/>
  <c r="AV311" i="3"/>
  <c r="AS311" i="3"/>
  <c r="AP311" i="3"/>
  <c r="AM311" i="3"/>
  <c r="AJ311" i="3"/>
  <c r="AG311" i="3"/>
  <c r="AD311" i="3"/>
  <c r="AA311" i="3"/>
  <c r="X311" i="3"/>
  <c r="U311" i="3"/>
  <c r="R311" i="3"/>
  <c r="O311" i="3"/>
  <c r="L311" i="3"/>
  <c r="I311" i="3"/>
  <c r="F311" i="3"/>
  <c r="BK310" i="3"/>
  <c r="BH310" i="3"/>
  <c r="BE310" i="3"/>
  <c r="BB310" i="3"/>
  <c r="AY310" i="3"/>
  <c r="AV310" i="3"/>
  <c r="AS310" i="3"/>
  <c r="AP310" i="3"/>
  <c r="AM310" i="3"/>
  <c r="AJ310" i="3"/>
  <c r="AG310" i="3"/>
  <c r="AD310" i="3"/>
  <c r="AA310" i="3"/>
  <c r="X310" i="3"/>
  <c r="U310" i="3"/>
  <c r="R310" i="3"/>
  <c r="O310" i="3"/>
  <c r="L310" i="3"/>
  <c r="I310" i="3"/>
  <c r="F310" i="3"/>
  <c r="BK275" i="3"/>
  <c r="BH275" i="3"/>
  <c r="BE275" i="3"/>
  <c r="BB275" i="3"/>
  <c r="AY275" i="3"/>
  <c r="AV275" i="3"/>
  <c r="AS275" i="3"/>
  <c r="AP275" i="3"/>
  <c r="AM275" i="3"/>
  <c r="AJ275" i="3"/>
  <c r="AG275" i="3"/>
  <c r="AD275" i="3"/>
  <c r="AA275" i="3"/>
  <c r="X275" i="3"/>
  <c r="U275" i="3"/>
  <c r="R275" i="3"/>
  <c r="O275" i="3"/>
  <c r="L275" i="3"/>
  <c r="I275" i="3"/>
  <c r="F275" i="3"/>
  <c r="BK272" i="3"/>
  <c r="BH272" i="3"/>
  <c r="BE272" i="3"/>
  <c r="BB272" i="3"/>
  <c r="AY272" i="3"/>
  <c r="AV272" i="3"/>
  <c r="AS272" i="3"/>
  <c r="AP272" i="3"/>
  <c r="AM272" i="3"/>
  <c r="AJ272" i="3"/>
  <c r="AG272" i="3"/>
  <c r="AD272" i="3"/>
  <c r="AA272" i="3"/>
  <c r="X272" i="3"/>
  <c r="U272" i="3"/>
  <c r="R272" i="3"/>
  <c r="O272" i="3"/>
  <c r="L272" i="3"/>
  <c r="I272" i="3"/>
  <c r="F272" i="3"/>
  <c r="BK265" i="3"/>
  <c r="BH265" i="3"/>
  <c r="BE265" i="3"/>
  <c r="BB265" i="3"/>
  <c r="AY265" i="3"/>
  <c r="AV265" i="3"/>
  <c r="AS265" i="3"/>
  <c r="AP265" i="3"/>
  <c r="AM265" i="3"/>
  <c r="AJ265" i="3"/>
  <c r="AG265" i="3"/>
  <c r="AD265" i="3"/>
  <c r="AA265" i="3"/>
  <c r="X265" i="3"/>
  <c r="U265" i="3"/>
  <c r="R265" i="3"/>
  <c r="O265" i="3"/>
  <c r="L265" i="3"/>
  <c r="I265" i="3"/>
  <c r="F265" i="3"/>
  <c r="BK264" i="3"/>
  <c r="BH264" i="3"/>
  <c r="BE264" i="3"/>
  <c r="BB264" i="3"/>
  <c r="AY264" i="3"/>
  <c r="AV264" i="3"/>
  <c r="AS264" i="3"/>
  <c r="AP264" i="3"/>
  <c r="AM264" i="3"/>
  <c r="AJ264" i="3"/>
  <c r="AG264" i="3"/>
  <c r="AD264" i="3"/>
  <c r="AA264" i="3"/>
  <c r="X264" i="3"/>
  <c r="U264" i="3"/>
  <c r="R264" i="3"/>
  <c r="O264" i="3"/>
  <c r="L264" i="3"/>
  <c r="I264" i="3"/>
  <c r="F264" i="3"/>
  <c r="BK263" i="3"/>
  <c r="BH263" i="3"/>
  <c r="BE263" i="3"/>
  <c r="BB263" i="3"/>
  <c r="AY263" i="3"/>
  <c r="AV263" i="3"/>
  <c r="AS263" i="3"/>
  <c r="AP263" i="3"/>
  <c r="AM263" i="3"/>
  <c r="AJ263" i="3"/>
  <c r="AG263" i="3"/>
  <c r="AD263" i="3"/>
  <c r="AA263" i="3"/>
  <c r="X263" i="3"/>
  <c r="U263" i="3"/>
  <c r="R263" i="3"/>
  <c r="O263" i="3"/>
  <c r="L263" i="3"/>
  <c r="I263" i="3"/>
  <c r="F263" i="3"/>
  <c r="BK262" i="3"/>
  <c r="BH262" i="3"/>
  <c r="BE262" i="3"/>
  <c r="BB262" i="3"/>
  <c r="AY262" i="3"/>
  <c r="AV262" i="3"/>
  <c r="AS262" i="3"/>
  <c r="AP262" i="3"/>
  <c r="AM262" i="3"/>
  <c r="AJ262" i="3"/>
  <c r="AG262" i="3"/>
  <c r="AD262" i="3"/>
  <c r="AA262" i="3"/>
  <c r="X262" i="3"/>
  <c r="U262" i="3"/>
  <c r="R262" i="3"/>
  <c r="O262" i="3"/>
  <c r="L262" i="3"/>
  <c r="I262" i="3"/>
  <c r="F262" i="3"/>
  <c r="BK258" i="3"/>
  <c r="BH258" i="3"/>
  <c r="BE258" i="3"/>
  <c r="BB258" i="3"/>
  <c r="AY258" i="3"/>
  <c r="AV258" i="3"/>
  <c r="AS258" i="3"/>
  <c r="AP258" i="3"/>
  <c r="AM258" i="3"/>
  <c r="AJ258" i="3"/>
  <c r="AG258" i="3"/>
  <c r="AD258" i="3"/>
  <c r="AA258" i="3"/>
  <c r="X258" i="3"/>
  <c r="U258" i="3"/>
  <c r="R258" i="3"/>
  <c r="O258" i="3"/>
  <c r="L258" i="3"/>
  <c r="I258" i="3"/>
  <c r="F258" i="3"/>
  <c r="BK257" i="3"/>
  <c r="BH257" i="3"/>
  <c r="BE257" i="3"/>
  <c r="BB257" i="3"/>
  <c r="AY257" i="3"/>
  <c r="AV257" i="3"/>
  <c r="AS257" i="3"/>
  <c r="AP257" i="3"/>
  <c r="AM257" i="3"/>
  <c r="AJ257" i="3"/>
  <c r="AG257" i="3"/>
  <c r="AD257" i="3"/>
  <c r="AA257" i="3"/>
  <c r="X257" i="3"/>
  <c r="U257" i="3"/>
  <c r="R257" i="3"/>
  <c r="O257" i="3"/>
  <c r="L257" i="3"/>
  <c r="I257" i="3"/>
  <c r="F257" i="3"/>
  <c r="BK255" i="3"/>
  <c r="BH255" i="3"/>
  <c r="BE255" i="3"/>
  <c r="BB255" i="3"/>
  <c r="AY255" i="3"/>
  <c r="AV255" i="3"/>
  <c r="AS255" i="3"/>
  <c r="AP255" i="3"/>
  <c r="AM255" i="3"/>
  <c r="AJ255" i="3"/>
  <c r="AG255" i="3"/>
  <c r="AD255" i="3"/>
  <c r="AA255" i="3"/>
  <c r="X255" i="3"/>
  <c r="U255" i="3"/>
  <c r="R255" i="3"/>
  <c r="O255" i="3"/>
  <c r="L255" i="3"/>
  <c r="I255" i="3"/>
  <c r="F255" i="3"/>
  <c r="BK236" i="3"/>
  <c r="BH236" i="3"/>
  <c r="BE236" i="3"/>
  <c r="BB236" i="3"/>
  <c r="AY236" i="3"/>
  <c r="AV236" i="3"/>
  <c r="AS236" i="3"/>
  <c r="AP236" i="3"/>
  <c r="AM236" i="3"/>
  <c r="AJ236" i="3"/>
  <c r="AG236" i="3"/>
  <c r="AD236" i="3"/>
  <c r="AA236" i="3"/>
  <c r="X236" i="3"/>
  <c r="U236" i="3"/>
  <c r="R236" i="3"/>
  <c r="O236" i="3"/>
  <c r="L236" i="3"/>
  <c r="I236" i="3"/>
  <c r="F236" i="3"/>
  <c r="BK235" i="3"/>
  <c r="BH235" i="3"/>
  <c r="BE235" i="3"/>
  <c r="BB235" i="3"/>
  <c r="AY235" i="3"/>
  <c r="AV235" i="3"/>
  <c r="AS235" i="3"/>
  <c r="AP235" i="3"/>
  <c r="AM235" i="3"/>
  <c r="AJ235" i="3"/>
  <c r="AG235" i="3"/>
  <c r="AD235" i="3"/>
  <c r="AA235" i="3"/>
  <c r="X235" i="3"/>
  <c r="U235" i="3"/>
  <c r="R235" i="3"/>
  <c r="O235" i="3"/>
  <c r="L235" i="3"/>
  <c r="I235" i="3"/>
  <c r="F235" i="3"/>
  <c r="BK234" i="3"/>
  <c r="BH234" i="3"/>
  <c r="BE234" i="3"/>
  <c r="BB234" i="3"/>
  <c r="AY234" i="3"/>
  <c r="AV234" i="3"/>
  <c r="AS234" i="3"/>
  <c r="AP234" i="3"/>
  <c r="AM234" i="3"/>
  <c r="AJ234" i="3"/>
  <c r="AG234" i="3"/>
  <c r="AD234" i="3"/>
  <c r="AA234" i="3"/>
  <c r="X234" i="3"/>
  <c r="U234" i="3"/>
  <c r="R234" i="3"/>
  <c r="O234" i="3"/>
  <c r="L234" i="3"/>
  <c r="I234" i="3"/>
  <c r="F234" i="3"/>
  <c r="BK233" i="3"/>
  <c r="BH233" i="3"/>
  <c r="BE233" i="3"/>
  <c r="BB233" i="3"/>
  <c r="AY233" i="3"/>
  <c r="AV233" i="3"/>
  <c r="AS233" i="3"/>
  <c r="AP233" i="3"/>
  <c r="AM233" i="3"/>
  <c r="AJ233" i="3"/>
  <c r="AG233" i="3"/>
  <c r="AD233" i="3"/>
  <c r="AA233" i="3"/>
  <c r="X233" i="3"/>
  <c r="U233" i="3"/>
  <c r="R233" i="3"/>
  <c r="O233" i="3"/>
  <c r="L233" i="3"/>
  <c r="I233" i="3"/>
  <c r="F233" i="3"/>
  <c r="BK232" i="3"/>
  <c r="BH232" i="3"/>
  <c r="BE232" i="3"/>
  <c r="BB232" i="3"/>
  <c r="AY232" i="3"/>
  <c r="AV232" i="3"/>
  <c r="AS232" i="3"/>
  <c r="AP232" i="3"/>
  <c r="AM232" i="3"/>
  <c r="AJ232" i="3"/>
  <c r="AG232" i="3"/>
  <c r="AD232" i="3"/>
  <c r="AA232" i="3"/>
  <c r="X232" i="3"/>
  <c r="U232" i="3"/>
  <c r="R232" i="3"/>
  <c r="O232" i="3"/>
  <c r="L232" i="3"/>
  <c r="I232" i="3"/>
  <c r="F232" i="3"/>
  <c r="BK231" i="3"/>
  <c r="BH231" i="3"/>
  <c r="BE231" i="3"/>
  <c r="BB231" i="3"/>
  <c r="AY231" i="3"/>
  <c r="AV231" i="3"/>
  <c r="AS231" i="3"/>
  <c r="AP231" i="3"/>
  <c r="AM231" i="3"/>
  <c r="AJ231" i="3"/>
  <c r="AG231" i="3"/>
  <c r="AD231" i="3"/>
  <c r="AA231" i="3"/>
  <c r="X231" i="3"/>
  <c r="U231" i="3"/>
  <c r="R231" i="3"/>
  <c r="O231" i="3"/>
  <c r="L231" i="3"/>
  <c r="I231" i="3"/>
  <c r="F231" i="3"/>
  <c r="BK156" i="3"/>
  <c r="BH156" i="3"/>
  <c r="BE156" i="3"/>
  <c r="BB156" i="3"/>
  <c r="AY156" i="3"/>
  <c r="AV156" i="3"/>
  <c r="AS156" i="3"/>
  <c r="AP156" i="3"/>
  <c r="AM156" i="3"/>
  <c r="AJ156" i="3"/>
  <c r="AG156" i="3"/>
  <c r="AD156" i="3"/>
  <c r="AA156" i="3"/>
  <c r="X156" i="3"/>
  <c r="U156" i="3"/>
  <c r="R156" i="3"/>
  <c r="O156" i="3"/>
  <c r="L156" i="3"/>
  <c r="I156" i="3"/>
  <c r="F156" i="3"/>
  <c r="BK155" i="3"/>
  <c r="BH155" i="3"/>
  <c r="BE155" i="3"/>
  <c r="BB155" i="3"/>
  <c r="AY155" i="3"/>
  <c r="AV155" i="3"/>
  <c r="AS155" i="3"/>
  <c r="AP155" i="3"/>
  <c r="AM155" i="3"/>
  <c r="AJ155" i="3"/>
  <c r="AG155" i="3"/>
  <c r="AD155" i="3"/>
  <c r="AA155" i="3"/>
  <c r="X155" i="3"/>
  <c r="U155" i="3"/>
  <c r="R155" i="3"/>
  <c r="O155" i="3"/>
  <c r="L155" i="3"/>
  <c r="I155" i="3"/>
  <c r="F155" i="3"/>
  <c r="BK154" i="3"/>
  <c r="BH154" i="3"/>
  <c r="BE154" i="3"/>
  <c r="BB154" i="3"/>
  <c r="AY154" i="3"/>
  <c r="AV154" i="3"/>
  <c r="AS154" i="3"/>
  <c r="AP154" i="3"/>
  <c r="AM154" i="3"/>
  <c r="AJ154" i="3"/>
  <c r="AG154" i="3"/>
  <c r="AD154" i="3"/>
  <c r="AA154" i="3"/>
  <c r="X154" i="3"/>
  <c r="U154" i="3"/>
  <c r="R154" i="3"/>
  <c r="O154" i="3"/>
  <c r="L154" i="3"/>
  <c r="I154" i="3"/>
  <c r="F154" i="3"/>
  <c r="BK153" i="3"/>
  <c r="BH153" i="3"/>
  <c r="BE153" i="3"/>
  <c r="BB153" i="3"/>
  <c r="AY153" i="3"/>
  <c r="AV153" i="3"/>
  <c r="AS153" i="3"/>
  <c r="AP153" i="3"/>
  <c r="AM153" i="3"/>
  <c r="AJ153" i="3"/>
  <c r="AG153" i="3"/>
  <c r="AD153" i="3"/>
  <c r="AA153" i="3"/>
  <c r="X153" i="3"/>
  <c r="U153" i="3"/>
  <c r="R153" i="3"/>
  <c r="O153" i="3"/>
  <c r="L153" i="3"/>
  <c r="I153" i="3"/>
  <c r="F153" i="3"/>
  <c r="BK152" i="3"/>
  <c r="BH152" i="3"/>
  <c r="BE152" i="3"/>
  <c r="BB152" i="3"/>
  <c r="AY152" i="3"/>
  <c r="AV152" i="3"/>
  <c r="AS152" i="3"/>
  <c r="AP152" i="3"/>
  <c r="AM152" i="3"/>
  <c r="AJ152" i="3"/>
  <c r="AG152" i="3"/>
  <c r="AD152" i="3"/>
  <c r="AA152" i="3"/>
  <c r="X152" i="3"/>
  <c r="U152" i="3"/>
  <c r="R152" i="3"/>
  <c r="O152" i="3"/>
  <c r="L152" i="3"/>
  <c r="I152" i="3"/>
  <c r="F152" i="3"/>
  <c r="BK151" i="3"/>
  <c r="BH151" i="3"/>
  <c r="BE151" i="3"/>
  <c r="BB151" i="3"/>
  <c r="AY151" i="3"/>
  <c r="AV151" i="3"/>
  <c r="AS151" i="3"/>
  <c r="AP151" i="3"/>
  <c r="AM151" i="3"/>
  <c r="AJ151" i="3"/>
  <c r="AG151" i="3"/>
  <c r="AD151" i="3"/>
  <c r="AA151" i="3"/>
  <c r="X151" i="3"/>
  <c r="U151" i="3"/>
  <c r="R151" i="3"/>
  <c r="O151" i="3"/>
  <c r="L151" i="3"/>
  <c r="I151" i="3"/>
  <c r="F151" i="3"/>
  <c r="BK150" i="3"/>
  <c r="BH150" i="3"/>
  <c r="BE150" i="3"/>
  <c r="BB150" i="3"/>
  <c r="AY150" i="3"/>
  <c r="AV150" i="3"/>
  <c r="AS150" i="3"/>
  <c r="AP150" i="3"/>
  <c r="AM150" i="3"/>
  <c r="AJ150" i="3"/>
  <c r="AG150" i="3"/>
  <c r="AD150" i="3"/>
  <c r="AA150" i="3"/>
  <c r="X150" i="3"/>
  <c r="U150" i="3"/>
  <c r="R150" i="3"/>
  <c r="O150" i="3"/>
  <c r="L150" i="3"/>
  <c r="I150" i="3"/>
  <c r="F150" i="3"/>
  <c r="BK149" i="3"/>
  <c r="BH149" i="3"/>
  <c r="BE149" i="3"/>
  <c r="BB149" i="3"/>
  <c r="AY149" i="3"/>
  <c r="AV149" i="3"/>
  <c r="AS149" i="3"/>
  <c r="AP149" i="3"/>
  <c r="AM149" i="3"/>
  <c r="AJ149" i="3"/>
  <c r="AG149" i="3"/>
  <c r="AD149" i="3"/>
  <c r="AA149" i="3"/>
  <c r="X149" i="3"/>
  <c r="U149" i="3"/>
  <c r="R149" i="3"/>
  <c r="O149" i="3"/>
  <c r="L149" i="3"/>
  <c r="I149" i="3"/>
  <c r="F149" i="3"/>
  <c r="BK148" i="3"/>
  <c r="BH148" i="3"/>
  <c r="BE148" i="3"/>
  <c r="BB148" i="3"/>
  <c r="AY148" i="3"/>
  <c r="AV148" i="3"/>
  <c r="AS148" i="3"/>
  <c r="AP148" i="3"/>
  <c r="AM148" i="3"/>
  <c r="AJ148" i="3"/>
  <c r="AG148" i="3"/>
  <c r="AD148" i="3"/>
  <c r="AA148" i="3"/>
  <c r="X148" i="3"/>
  <c r="U148" i="3"/>
  <c r="R148" i="3"/>
  <c r="O148" i="3"/>
  <c r="L148" i="3"/>
  <c r="I148" i="3"/>
  <c r="F148" i="3"/>
  <c r="BK145" i="3"/>
  <c r="BH145" i="3"/>
  <c r="BE145" i="3"/>
  <c r="BB145" i="3"/>
  <c r="AY145" i="3"/>
  <c r="AV145" i="3"/>
  <c r="AS145" i="3"/>
  <c r="AP145" i="3"/>
  <c r="AM145" i="3"/>
  <c r="AJ145" i="3"/>
  <c r="AG145" i="3"/>
  <c r="AD145" i="3"/>
  <c r="AA145" i="3"/>
  <c r="X145" i="3"/>
  <c r="U145" i="3"/>
  <c r="R145" i="3"/>
  <c r="O145" i="3"/>
  <c r="L145" i="3"/>
  <c r="I145" i="3"/>
  <c r="F145" i="3"/>
  <c r="BK144" i="3"/>
  <c r="BH144" i="3"/>
  <c r="BE144" i="3"/>
  <c r="BB144" i="3"/>
  <c r="AY144" i="3"/>
  <c r="AV144" i="3"/>
  <c r="AS144" i="3"/>
  <c r="AP144" i="3"/>
  <c r="AM144" i="3"/>
  <c r="AJ144" i="3"/>
  <c r="AG144" i="3"/>
  <c r="AD144" i="3"/>
  <c r="AA144" i="3"/>
  <c r="X144" i="3"/>
  <c r="U144" i="3"/>
  <c r="R144" i="3"/>
  <c r="O144" i="3"/>
  <c r="L144" i="3"/>
  <c r="I144" i="3"/>
  <c r="F144" i="3"/>
  <c r="BK143" i="3"/>
  <c r="BH143" i="3"/>
  <c r="BE143" i="3"/>
  <c r="BB143" i="3"/>
  <c r="AY143" i="3"/>
  <c r="AV143" i="3"/>
  <c r="AS143" i="3"/>
  <c r="AP143" i="3"/>
  <c r="AM143" i="3"/>
  <c r="AJ143" i="3"/>
  <c r="AG143" i="3"/>
  <c r="AD143" i="3"/>
  <c r="AA143" i="3"/>
  <c r="X143" i="3"/>
  <c r="U143" i="3"/>
  <c r="R143" i="3"/>
  <c r="O143" i="3"/>
  <c r="L143" i="3"/>
  <c r="I143" i="3"/>
  <c r="F143" i="3"/>
  <c r="BK142" i="3"/>
  <c r="BH142" i="3"/>
  <c r="BE142" i="3"/>
  <c r="BB142" i="3"/>
  <c r="AY142" i="3"/>
  <c r="AV142" i="3"/>
  <c r="AS142" i="3"/>
  <c r="AP142" i="3"/>
  <c r="AM142" i="3"/>
  <c r="AJ142" i="3"/>
  <c r="AG142" i="3"/>
  <c r="AD142" i="3"/>
  <c r="AA142" i="3"/>
  <c r="X142" i="3"/>
  <c r="U142" i="3"/>
  <c r="R142" i="3"/>
  <c r="O142" i="3"/>
  <c r="L142" i="3"/>
  <c r="I142" i="3"/>
  <c r="F142" i="3"/>
  <c r="BK141" i="3"/>
  <c r="BH141" i="3"/>
  <c r="BE141" i="3"/>
  <c r="BB141" i="3"/>
  <c r="AY141" i="3"/>
  <c r="AV141" i="3"/>
  <c r="AS141" i="3"/>
  <c r="AP141" i="3"/>
  <c r="AM141" i="3"/>
  <c r="AJ141" i="3"/>
  <c r="AG141" i="3"/>
  <c r="AD141" i="3"/>
  <c r="AA141" i="3"/>
  <c r="X141" i="3"/>
  <c r="U141" i="3"/>
  <c r="R141" i="3"/>
  <c r="O141" i="3"/>
  <c r="L141" i="3"/>
  <c r="I141" i="3"/>
  <c r="F141" i="3"/>
  <c r="D369" i="5"/>
  <c r="D368" i="5"/>
  <c r="D367" i="5"/>
  <c r="D363" i="5"/>
  <c r="D362" i="5"/>
  <c r="D361" i="5"/>
  <c r="D360" i="5"/>
  <c r="D359" i="5"/>
  <c r="D355" i="5"/>
  <c r="D354" i="5"/>
  <c r="D353" i="5"/>
  <c r="D352" i="5"/>
  <c r="D351" i="5"/>
  <c r="D350" i="5"/>
  <c r="D346" i="5"/>
  <c r="D345" i="5"/>
  <c r="D344" i="5"/>
  <c r="D340" i="5"/>
  <c r="D342" i="5" s="1"/>
  <c r="B57" i="8" s="1"/>
  <c r="D337" i="5"/>
  <c r="D336" i="5"/>
  <c r="D335" i="5"/>
  <c r="D329" i="5"/>
  <c r="D328" i="5"/>
  <c r="D327" i="5"/>
  <c r="D321" i="5"/>
  <c r="D320" i="5"/>
  <c r="D312" i="5"/>
  <c r="D311" i="5"/>
  <c r="D310" i="5"/>
  <c r="D309" i="5"/>
  <c r="D308" i="5"/>
  <c r="D307" i="5"/>
  <c r="D306" i="5"/>
  <c r="D305" i="5"/>
  <c r="D304" i="5"/>
  <c r="D303" i="5"/>
  <c r="D302" i="5"/>
  <c r="D301" i="5"/>
  <c r="D300" i="5"/>
  <c r="D299" i="5"/>
  <c r="D298" i="5"/>
  <c r="D297" i="5"/>
  <c r="D289" i="5"/>
  <c r="B52" i="8" s="1"/>
  <c r="D286" i="5"/>
  <c r="B51" i="8" s="1"/>
  <c r="D282" i="5"/>
  <c r="D281" i="5"/>
  <c r="D277" i="5"/>
  <c r="D276" i="5"/>
  <c r="D275" i="5"/>
  <c r="D271" i="5"/>
  <c r="B48" i="8" s="1"/>
  <c r="D268" i="5"/>
  <c r="B47" i="8" s="1"/>
  <c r="D259" i="5"/>
  <c r="D264" i="5" s="1"/>
  <c r="B46" i="8" s="1"/>
  <c r="D255" i="5"/>
  <c r="B45" i="8" s="1"/>
  <c r="D251" i="5"/>
  <c r="D250" i="5"/>
  <c r="D246" i="5"/>
  <c r="D245" i="5"/>
  <c r="D244" i="5"/>
  <c r="D243" i="5"/>
  <c r="D239" i="5"/>
  <c r="D238" i="5"/>
  <c r="D237" i="5"/>
  <c r="D236" i="5"/>
  <c r="D235" i="5"/>
  <c r="D234" i="5"/>
  <c r="D233" i="5"/>
  <c r="D229" i="5"/>
  <c r="B41" i="8" s="1"/>
  <c r="D225" i="5"/>
  <c r="D224" i="5"/>
  <c r="D220" i="5"/>
  <c r="D219" i="5"/>
  <c r="D218" i="5"/>
  <c r="D217" i="5"/>
  <c r="D216" i="5"/>
  <c r="D215" i="5"/>
  <c r="D211" i="5"/>
  <c r="D210" i="5"/>
  <c r="D209" i="5"/>
  <c r="D208" i="5"/>
  <c r="D207" i="5"/>
  <c r="D206" i="5"/>
  <c r="D202" i="5"/>
  <c r="D201" i="5"/>
  <c r="D200" i="5"/>
  <c r="D199" i="5"/>
  <c r="D198" i="5"/>
  <c r="D197" i="5"/>
  <c r="D189" i="5"/>
  <c r="D188" i="5"/>
  <c r="D187" i="5"/>
  <c r="D182" i="5"/>
  <c r="D181" i="5"/>
  <c r="D178" i="5"/>
  <c r="B34" i="8" s="1"/>
  <c r="D175" i="5"/>
  <c r="B32" i="8" s="1"/>
  <c r="D166" i="5"/>
  <c r="B29" i="8" s="1"/>
  <c r="D163" i="5"/>
  <c r="B28" i="8" s="1"/>
  <c r="D160" i="5"/>
  <c r="B27" i="8" s="1"/>
  <c r="D157" i="5"/>
  <c r="B26" i="8" s="1"/>
  <c r="D131" i="5"/>
  <c r="D130" i="5"/>
  <c r="D129" i="5"/>
  <c r="D115" i="5"/>
  <c r="B21" i="8" s="1"/>
  <c r="D111" i="5"/>
  <c r="B20" i="8" s="1"/>
  <c r="D107" i="5"/>
  <c r="D106" i="5"/>
  <c r="D105" i="5"/>
  <c r="D101" i="5"/>
  <c r="D100" i="5"/>
  <c r="D99" i="5"/>
  <c r="D98" i="5"/>
  <c r="D94" i="5"/>
  <c r="D93" i="5"/>
  <c r="D92" i="5"/>
  <c r="D91" i="5"/>
  <c r="D87" i="5"/>
  <c r="B16" i="8" s="1"/>
  <c r="D83" i="5"/>
  <c r="B15" i="8" s="1"/>
  <c r="D79" i="5"/>
  <c r="D78" i="5"/>
  <c r="D70" i="5"/>
  <c r="D69" i="5"/>
  <c r="D68" i="5"/>
  <c r="D67" i="5"/>
  <c r="D63" i="5"/>
  <c r="D62" i="5"/>
  <c r="D61" i="5"/>
  <c r="D60" i="5"/>
  <c r="D59" i="5"/>
  <c r="D55" i="5"/>
  <c r="D54" i="5"/>
  <c r="D53" i="5"/>
  <c r="D52" i="5"/>
  <c r="D51" i="5"/>
  <c r="D50" i="5"/>
  <c r="D46" i="5"/>
  <c r="D45" i="5"/>
  <c r="D44" i="5"/>
  <c r="D43" i="5"/>
  <c r="D42" i="5"/>
  <c r="D41" i="5"/>
  <c r="D40" i="5"/>
  <c r="D39" i="5"/>
  <c r="D38" i="5"/>
  <c r="D37" i="5"/>
  <c r="D36" i="5"/>
  <c r="D35" i="5"/>
  <c r="D31" i="5"/>
  <c r="D30" i="5"/>
  <c r="D29" i="5"/>
  <c r="D28" i="5"/>
  <c r="D27" i="5"/>
  <c r="D26" i="5"/>
  <c r="D25" i="5"/>
  <c r="D24" i="5"/>
  <c r="D23" i="5"/>
  <c r="D22" i="5"/>
  <c r="B18" i="5"/>
  <c r="D18" i="5" s="1"/>
  <c r="B17" i="5"/>
  <c r="D17" i="5" s="1"/>
  <c r="B16" i="5"/>
  <c r="D16" i="5" s="1"/>
  <c r="B15" i="5"/>
  <c r="D15" i="5" s="1"/>
  <c r="B14" i="5"/>
  <c r="D14" i="5" s="1"/>
  <c r="B13" i="5"/>
  <c r="D13" i="5" s="1"/>
  <c r="B12" i="5"/>
  <c r="D12" i="5" s="1"/>
  <c r="B11" i="5"/>
  <c r="D11" i="5" s="1"/>
  <c r="B10" i="5"/>
  <c r="D10" i="5" s="1"/>
  <c r="B9" i="5"/>
  <c r="D9" i="5" s="1"/>
  <c r="D374" i="5" l="1"/>
  <c r="B61" i="8" s="1"/>
  <c r="BP141" i="3"/>
  <c r="BR141" i="3"/>
  <c r="BP142" i="3"/>
  <c r="BR142" i="3"/>
  <c r="BP143" i="3"/>
  <c r="BR143" i="3"/>
  <c r="BP144" i="3"/>
  <c r="BR144" i="3"/>
  <c r="BP145" i="3"/>
  <c r="BR145" i="3"/>
  <c r="BP148" i="3"/>
  <c r="BR148" i="3"/>
  <c r="BP149" i="3"/>
  <c r="BR149" i="3"/>
  <c r="BP150" i="3"/>
  <c r="BR150" i="3"/>
  <c r="BP151" i="3"/>
  <c r="BR151" i="3"/>
  <c r="BP152" i="3"/>
  <c r="BR152" i="3"/>
  <c r="BP153" i="3"/>
  <c r="BR153" i="3"/>
  <c r="BP154" i="3"/>
  <c r="BP155" i="3"/>
  <c r="BP156" i="3"/>
  <c r="BP231" i="3"/>
  <c r="BR231" i="3"/>
  <c r="BP232" i="3"/>
  <c r="BP233" i="3"/>
  <c r="BP234" i="3"/>
  <c r="BP236" i="3"/>
  <c r="BR236" i="3"/>
  <c r="BP255" i="3"/>
  <c r="BR255" i="3"/>
  <c r="BP257" i="3"/>
  <c r="BR257" i="3"/>
  <c r="BP258" i="3"/>
  <c r="BR258" i="3"/>
  <c r="BP262" i="3"/>
  <c r="BR262" i="3"/>
  <c r="BP264" i="3"/>
  <c r="BR264" i="3"/>
  <c r="BP265" i="3"/>
  <c r="BR265" i="3"/>
  <c r="BR272" i="3"/>
  <c r="BP275" i="3"/>
  <c r="BP310" i="3"/>
  <c r="BR310" i="3"/>
  <c r="BP311" i="3"/>
  <c r="BP312" i="3"/>
  <c r="BP313" i="3"/>
  <c r="BP314" i="3"/>
  <c r="BR314" i="3"/>
  <c r="BP315" i="3"/>
  <c r="BR315" i="3"/>
  <c r="BP319" i="3"/>
  <c r="BP322" i="3"/>
  <c r="BR322" i="3"/>
  <c r="BP323" i="3"/>
  <c r="BR323" i="3"/>
  <c r="BR324" i="3"/>
  <c r="BR325" i="3"/>
  <c r="BP326" i="3"/>
  <c r="BR326" i="3"/>
  <c r="BR327" i="3"/>
  <c r="BR328" i="3"/>
  <c r="BP329" i="3"/>
  <c r="BP332" i="3"/>
  <c r="BR332" i="3"/>
  <c r="BP333" i="3"/>
  <c r="BR333" i="3"/>
  <c r="BP334" i="3"/>
  <c r="BR334" i="3"/>
  <c r="BP335" i="3"/>
  <c r="BR335" i="3"/>
  <c r="BP336" i="3"/>
  <c r="BR337" i="3"/>
  <c r="BR338" i="3"/>
  <c r="BR339" i="3"/>
  <c r="BP342" i="3"/>
  <c r="BR342" i="3"/>
  <c r="BP343" i="3"/>
  <c r="BR343" i="3"/>
  <c r="BP344" i="3"/>
  <c r="BR344" i="3"/>
  <c r="BP345" i="3"/>
  <c r="BP346" i="3"/>
  <c r="BR346" i="3"/>
  <c r="BP347" i="3"/>
  <c r="BR347" i="3"/>
  <c r="BP349" i="3"/>
  <c r="BP350" i="3"/>
  <c r="BR350" i="3"/>
  <c r="BP353" i="3"/>
  <c r="BR353" i="3"/>
  <c r="BP354" i="3"/>
  <c r="BR354" i="3"/>
  <c r="BR355" i="3"/>
  <c r="BP356" i="3"/>
  <c r="BR356" i="3"/>
  <c r="BR357" i="3"/>
  <c r="BP358" i="3"/>
  <c r="BR358" i="3"/>
  <c r="BP359" i="3"/>
  <c r="BR359" i="3"/>
  <c r="BP361" i="3"/>
  <c r="BP364" i="3"/>
  <c r="BR365" i="3"/>
  <c r="BP366" i="3"/>
  <c r="BR366" i="3"/>
  <c r="BP367" i="3"/>
  <c r="BP368" i="3"/>
  <c r="BR368" i="3"/>
  <c r="BP369" i="3"/>
  <c r="BR369" i="3"/>
  <c r="BP370" i="3"/>
  <c r="BR370" i="3"/>
  <c r="BP375" i="3"/>
  <c r="BR375" i="3"/>
  <c r="BP376" i="3"/>
  <c r="BR376" i="3"/>
  <c r="BP377" i="3"/>
  <c r="BR377" i="3"/>
  <c r="BP378" i="3"/>
  <c r="BR378" i="3"/>
  <c r="BP379" i="3"/>
  <c r="BR379" i="3"/>
  <c r="BP380" i="3"/>
  <c r="BR380" i="3"/>
  <c r="BP381" i="3"/>
  <c r="BR381" i="3"/>
  <c r="BP382" i="3"/>
  <c r="BR382" i="3"/>
  <c r="BP383" i="3"/>
  <c r="BR383" i="3"/>
  <c r="BP386" i="3"/>
  <c r="BR386" i="3"/>
  <c r="BP387" i="3"/>
  <c r="BR387" i="3"/>
  <c r="BP388" i="3"/>
  <c r="BR388" i="3"/>
  <c r="BP389" i="3"/>
  <c r="BR389" i="3"/>
  <c r="BP390" i="3"/>
  <c r="BR390" i="3"/>
  <c r="BP391" i="3"/>
  <c r="BR391" i="3"/>
  <c r="BP394" i="3"/>
  <c r="BR394" i="3"/>
  <c r="BP395" i="3"/>
  <c r="BR395" i="3"/>
  <c r="BP396" i="3"/>
  <c r="BR396" i="3"/>
  <c r="BP397" i="3"/>
  <c r="BR397" i="3"/>
  <c r="BP398" i="3"/>
  <c r="BR398" i="3"/>
  <c r="BR154" i="3"/>
  <c r="BR155" i="3"/>
  <c r="BR156" i="3"/>
  <c r="BR232" i="3"/>
  <c r="BR233" i="3"/>
  <c r="BR234" i="3"/>
  <c r="BP235" i="3"/>
  <c r="BR235" i="3"/>
  <c r="BP263" i="3"/>
  <c r="BR263" i="3"/>
  <c r="BP272" i="3"/>
  <c r="BR275" i="3"/>
  <c r="BR311" i="3"/>
  <c r="BR312" i="3"/>
  <c r="BR313" i="3"/>
  <c r="BP318" i="3"/>
  <c r="BR318" i="3"/>
  <c r="BR319" i="3"/>
  <c r="BP324" i="3"/>
  <c r="BP325" i="3"/>
  <c r="BP327" i="3"/>
  <c r="BP328" i="3"/>
  <c r="BR329" i="3"/>
  <c r="BR336" i="3"/>
  <c r="BP337" i="3"/>
  <c r="BP338" i="3"/>
  <c r="BP339" i="3"/>
  <c r="BR345" i="3"/>
  <c r="BP348" i="3"/>
  <c r="BR348" i="3"/>
  <c r="BR349" i="3"/>
  <c r="BP355" i="3"/>
  <c r="BP357" i="3"/>
  <c r="BP360" i="3"/>
  <c r="BR360" i="3"/>
  <c r="BR361" i="3"/>
  <c r="BR364" i="3"/>
  <c r="BP365" i="3"/>
  <c r="D183" i="5"/>
  <c r="B35" i="8" s="1"/>
  <c r="D283" i="5"/>
  <c r="B50" i="8" s="1"/>
  <c r="D325" i="5"/>
  <c r="B54" i="8" s="1"/>
  <c r="D333" i="5"/>
  <c r="B55" i="8" s="1"/>
  <c r="BO141" i="3"/>
  <c r="BQ141" i="3"/>
  <c r="BO142" i="3"/>
  <c r="BQ142" i="3"/>
  <c r="BO143" i="3"/>
  <c r="BQ143" i="3"/>
  <c r="BO144" i="3"/>
  <c r="BQ144" i="3"/>
  <c r="BO145" i="3"/>
  <c r="BQ145" i="3"/>
  <c r="BO148" i="3"/>
  <c r="BQ148" i="3"/>
  <c r="BO149" i="3"/>
  <c r="BQ149" i="3"/>
  <c r="BO150" i="3"/>
  <c r="BQ150" i="3"/>
  <c r="BO151" i="3"/>
  <c r="BQ151" i="3"/>
  <c r="BO152" i="3"/>
  <c r="BQ152" i="3"/>
  <c r="BO153" i="3"/>
  <c r="BQ153" i="3"/>
  <c r="BO154" i="3"/>
  <c r="BQ154" i="3"/>
  <c r="BO155" i="3"/>
  <c r="BQ155" i="3"/>
  <c r="BO156" i="3"/>
  <c r="BQ156" i="3"/>
  <c r="BO231" i="3"/>
  <c r="BQ231" i="3"/>
  <c r="BO232" i="3"/>
  <c r="BQ232" i="3"/>
  <c r="BO233" i="3"/>
  <c r="BQ233" i="3"/>
  <c r="BO234" i="3"/>
  <c r="BQ234" i="3"/>
  <c r="BO235" i="3"/>
  <c r="BQ235" i="3"/>
  <c r="BO236" i="3"/>
  <c r="BQ236" i="3"/>
  <c r="BO255" i="3"/>
  <c r="BQ255" i="3"/>
  <c r="BO257" i="3"/>
  <c r="BQ257" i="3"/>
  <c r="BO258" i="3"/>
  <c r="BQ258" i="3"/>
  <c r="BO262" i="3"/>
  <c r="BQ262" i="3"/>
  <c r="BO263" i="3"/>
  <c r="BQ263" i="3"/>
  <c r="BO264" i="3"/>
  <c r="BQ264" i="3"/>
  <c r="BO265" i="3"/>
  <c r="BQ265" i="3"/>
  <c r="BO272" i="3"/>
  <c r="BQ272" i="3"/>
  <c r="BO275" i="3"/>
  <c r="BQ275" i="3"/>
  <c r="BO310" i="3"/>
  <c r="BQ310" i="3"/>
  <c r="BO311" i="3"/>
  <c r="BQ311" i="3"/>
  <c r="BO312" i="3"/>
  <c r="BQ312" i="3"/>
  <c r="BO313" i="3"/>
  <c r="BQ313" i="3"/>
  <c r="BO314" i="3"/>
  <c r="BQ314" i="3"/>
  <c r="BO315" i="3"/>
  <c r="BQ315" i="3"/>
  <c r="BO318" i="3"/>
  <c r="BQ318" i="3"/>
  <c r="BO319" i="3"/>
  <c r="BQ319" i="3"/>
  <c r="BO322" i="3"/>
  <c r="BQ322" i="3"/>
  <c r="BO323" i="3"/>
  <c r="BQ323" i="3"/>
  <c r="BO324" i="3"/>
  <c r="BQ324" i="3"/>
  <c r="BO325" i="3"/>
  <c r="BQ325" i="3"/>
  <c r="BO326" i="3"/>
  <c r="BQ326" i="3"/>
  <c r="BO327" i="3"/>
  <c r="BQ327" i="3"/>
  <c r="BO328" i="3"/>
  <c r="BQ328" i="3"/>
  <c r="BO329" i="3"/>
  <c r="BQ329" i="3"/>
  <c r="BO332" i="3"/>
  <c r="BQ332" i="3"/>
  <c r="BO333" i="3"/>
  <c r="BQ333" i="3"/>
  <c r="BO334" i="3"/>
  <c r="BQ334" i="3"/>
  <c r="BO335" i="3"/>
  <c r="BQ335" i="3"/>
  <c r="BO336" i="3"/>
  <c r="BQ336" i="3"/>
  <c r="BO337" i="3"/>
  <c r="BQ337" i="3"/>
  <c r="BO338" i="3"/>
  <c r="BQ338" i="3"/>
  <c r="BO339" i="3"/>
  <c r="BQ339" i="3"/>
  <c r="BO342" i="3"/>
  <c r="BQ342" i="3"/>
  <c r="BO343" i="3"/>
  <c r="BQ343" i="3"/>
  <c r="BO344" i="3"/>
  <c r="BQ344" i="3"/>
  <c r="BO345" i="3"/>
  <c r="BQ345" i="3"/>
  <c r="BO346" i="3"/>
  <c r="BQ346" i="3"/>
  <c r="BO347" i="3"/>
  <c r="BQ347" i="3"/>
  <c r="BO348" i="3"/>
  <c r="BQ348" i="3"/>
  <c r="BO349" i="3"/>
  <c r="BQ349" i="3"/>
  <c r="BO350" i="3"/>
  <c r="BQ350" i="3"/>
  <c r="BO353" i="3"/>
  <c r="BQ353" i="3"/>
  <c r="BO354" i="3"/>
  <c r="BQ354" i="3"/>
  <c r="BO355" i="3"/>
  <c r="BQ355" i="3"/>
  <c r="BO356" i="3"/>
  <c r="BQ356" i="3"/>
  <c r="BO357" i="3"/>
  <c r="BQ357" i="3"/>
  <c r="BO358" i="3"/>
  <c r="BQ358" i="3"/>
  <c r="BO359" i="3"/>
  <c r="BQ359" i="3"/>
  <c r="BO360" i="3"/>
  <c r="BQ360" i="3"/>
  <c r="BO361" i="3"/>
  <c r="BQ361" i="3"/>
  <c r="BO364" i="3"/>
  <c r="BQ364" i="3"/>
  <c r="BO365" i="3"/>
  <c r="BQ365" i="3"/>
  <c r="BO366" i="3"/>
  <c r="BQ366" i="3"/>
  <c r="BO367" i="3"/>
  <c r="BQ367" i="3"/>
  <c r="BO368" i="3"/>
  <c r="BQ368" i="3"/>
  <c r="BO369" i="3"/>
  <c r="BQ369" i="3"/>
  <c r="BO370" i="3"/>
  <c r="BQ370" i="3"/>
  <c r="BO375" i="3"/>
  <c r="BQ375" i="3"/>
  <c r="BO376" i="3"/>
  <c r="BQ376" i="3"/>
  <c r="BO377" i="3"/>
  <c r="BQ377" i="3"/>
  <c r="BO378" i="3"/>
  <c r="BQ378" i="3"/>
  <c r="BO379" i="3"/>
  <c r="BQ379" i="3"/>
  <c r="BO380" i="3"/>
  <c r="BQ380" i="3"/>
  <c r="BO381" i="3"/>
  <c r="BQ381" i="3"/>
  <c r="BO382" i="3"/>
  <c r="BQ382" i="3"/>
  <c r="BO383" i="3"/>
  <c r="BQ383" i="3"/>
  <c r="BO386" i="3"/>
  <c r="BQ386" i="3"/>
  <c r="BO387" i="3"/>
  <c r="BQ387" i="3"/>
  <c r="BO388" i="3"/>
  <c r="BQ388" i="3"/>
  <c r="BO389" i="3"/>
  <c r="BQ389" i="3"/>
  <c r="BO390" i="3"/>
  <c r="BQ390" i="3"/>
  <c r="BO391" i="3"/>
  <c r="BQ391" i="3"/>
  <c r="BO394" i="3"/>
  <c r="BQ394" i="3"/>
  <c r="BO395" i="3"/>
  <c r="BQ395" i="3"/>
  <c r="BO396" i="3"/>
  <c r="BQ396" i="3"/>
  <c r="BO397" i="3"/>
  <c r="BQ397" i="3"/>
  <c r="BO398" i="3"/>
  <c r="BQ398" i="3"/>
  <c r="D28" i="9"/>
  <c r="D72" i="9"/>
  <c r="B104" i="8" s="1"/>
  <c r="D19" i="7"/>
  <c r="B107" i="8" s="1"/>
  <c r="D32" i="7"/>
  <c r="B108" i="8" s="1"/>
  <c r="D76" i="7"/>
  <c r="B109" i="8" s="1"/>
  <c r="BR367" i="3"/>
  <c r="E206" i="6"/>
  <c r="G206" i="6" s="1"/>
  <c r="C68" i="6"/>
  <c r="C69" i="6"/>
  <c r="C70" i="6"/>
  <c r="C71" i="6"/>
  <c r="C72" i="6"/>
  <c r="C73" i="6"/>
  <c r="C75" i="6"/>
  <c r="C76" i="6"/>
  <c r="C77" i="6"/>
  <c r="C78" i="6"/>
  <c r="C79" i="6"/>
  <c r="C80" i="6"/>
  <c r="C81" i="6"/>
  <c r="C82" i="6"/>
  <c r="C83" i="6"/>
  <c r="C84" i="6"/>
  <c r="C85" i="6"/>
  <c r="C86" i="6"/>
  <c r="C87" i="6"/>
  <c r="C88" i="6"/>
  <c r="C29" i="6"/>
  <c r="C30" i="6"/>
  <c r="C31" i="6"/>
  <c r="C32" i="6"/>
  <c r="C34" i="6"/>
  <c r="C35" i="6"/>
  <c r="C36" i="6"/>
  <c r="C40" i="6"/>
  <c r="C41" i="6"/>
  <c r="C44" i="6"/>
  <c r="C45" i="6"/>
  <c r="C46" i="6"/>
  <c r="C48" i="6"/>
  <c r="C50" i="6"/>
  <c r="C51" i="6"/>
  <c r="C52" i="6"/>
  <c r="C56" i="6"/>
  <c r="C57" i="6"/>
  <c r="C60" i="6"/>
  <c r="C61" i="6"/>
  <c r="C62" i="6"/>
  <c r="C63" i="6"/>
  <c r="C12" i="6"/>
  <c r="E29" i="6"/>
  <c r="E68" i="6"/>
  <c r="E293" i="6"/>
  <c r="G293" i="6" s="1"/>
  <c r="G297" i="6" s="1"/>
  <c r="B89" i="8" s="1"/>
  <c r="B297" i="6"/>
  <c r="E125" i="6"/>
  <c r="G125" i="6" s="1"/>
  <c r="G127" i="6" s="1"/>
  <c r="B72" i="8" s="1"/>
  <c r="B127" i="6"/>
  <c r="E130" i="6"/>
  <c r="B132" i="6"/>
  <c r="E231" i="6"/>
  <c r="B237" i="6"/>
  <c r="E332" i="6"/>
  <c r="B340" i="6"/>
  <c r="E394" i="6"/>
  <c r="B399" i="6"/>
  <c r="E401" i="6"/>
  <c r="B403" i="6"/>
  <c r="E255" i="6"/>
  <c r="B259" i="6"/>
  <c r="E286" i="6"/>
  <c r="B290" i="6"/>
  <c r="E300" i="6"/>
  <c r="B302" i="6"/>
  <c r="E107" i="6"/>
  <c r="B110" i="6"/>
  <c r="E141" i="6"/>
  <c r="B146" i="6"/>
  <c r="E148" i="6"/>
  <c r="B157" i="6"/>
  <c r="E159" i="6"/>
  <c r="B229" i="6"/>
  <c r="E262" i="6"/>
  <c r="B266" i="6"/>
  <c r="E310" i="6"/>
  <c r="B320" i="6"/>
  <c r="E322" i="6"/>
  <c r="B330" i="6"/>
  <c r="E342" i="6"/>
  <c r="B351" i="6"/>
  <c r="E353" i="6"/>
  <c r="B362" i="6"/>
  <c r="E364" i="6"/>
  <c r="B371" i="6"/>
  <c r="E375" i="6"/>
  <c r="B384" i="6"/>
  <c r="E386" i="6"/>
  <c r="B392" i="6"/>
  <c r="E405" i="6"/>
  <c r="B409" i="6"/>
  <c r="B103" i="8"/>
  <c r="D83" i="9"/>
  <c r="E23" i="6"/>
  <c r="B26" i="6"/>
  <c r="B19" i="6"/>
  <c r="D252" i="5"/>
  <c r="B44" i="8" s="1"/>
  <c r="D365" i="5"/>
  <c r="B60" i="8" s="1"/>
  <c r="C89" i="6"/>
  <c r="C90" i="6"/>
  <c r="C92" i="6"/>
  <c r="C93" i="6"/>
  <c r="C94" i="6"/>
  <c r="C95" i="6"/>
  <c r="C96" i="6"/>
  <c r="C97" i="6"/>
  <c r="C98" i="6"/>
  <c r="C99" i="6"/>
  <c r="C101" i="6"/>
  <c r="C102" i="6"/>
  <c r="C107" i="6"/>
  <c r="C108" i="6"/>
  <c r="C113" i="6"/>
  <c r="C119" i="6"/>
  <c r="C122" i="6"/>
  <c r="C125" i="6"/>
  <c r="C126" i="6"/>
  <c r="C130" i="6"/>
  <c r="C131" i="6"/>
  <c r="BM141" i="3"/>
  <c r="C141" i="6" s="1"/>
  <c r="BM143" i="3"/>
  <c r="C143" i="6" s="1"/>
  <c r="BM145" i="3"/>
  <c r="C145" i="6" s="1"/>
  <c r="BM148" i="3"/>
  <c r="C148" i="6" s="1"/>
  <c r="BM149" i="3"/>
  <c r="C149" i="6" s="1"/>
  <c r="BM151" i="3"/>
  <c r="C151" i="6" s="1"/>
  <c r="BM152" i="3"/>
  <c r="C152" i="6" s="1"/>
  <c r="BM154" i="3"/>
  <c r="C154" i="6" s="1"/>
  <c r="BM155" i="3"/>
  <c r="C155" i="6" s="1"/>
  <c r="BM156" i="3"/>
  <c r="C156" i="6" s="1"/>
  <c r="BM159" i="3"/>
  <c r="C159" i="6" s="1"/>
  <c r="BM206" i="3"/>
  <c r="C206" i="6" s="1"/>
  <c r="BM207" i="3"/>
  <c r="C207" i="6" s="1"/>
  <c r="BM208" i="3"/>
  <c r="C208" i="6" s="1"/>
  <c r="BM209" i="3"/>
  <c r="C209" i="6" s="1"/>
  <c r="BM210" i="3"/>
  <c r="C210" i="6" s="1"/>
  <c r="BM212" i="3"/>
  <c r="C212" i="6" s="1"/>
  <c r="BM213" i="3"/>
  <c r="C213" i="6" s="1"/>
  <c r="BM214" i="3"/>
  <c r="C214" i="6" s="1"/>
  <c r="BM215" i="3"/>
  <c r="C215" i="6" s="1"/>
  <c r="BM216" i="3"/>
  <c r="C216" i="6" s="1"/>
  <c r="BM217" i="3"/>
  <c r="C217" i="6" s="1"/>
  <c r="BM218" i="3"/>
  <c r="C218" i="6" s="1"/>
  <c r="BM219" i="3"/>
  <c r="C219" i="6" s="1"/>
  <c r="BM220" i="3"/>
  <c r="C220" i="6" s="1"/>
  <c r="BM222" i="3"/>
  <c r="C222" i="6" s="1"/>
  <c r="BM223" i="3"/>
  <c r="C223" i="6" s="1"/>
  <c r="BM224" i="3"/>
  <c r="C224" i="6" s="1"/>
  <c r="BM225" i="3"/>
  <c r="C225" i="6" s="1"/>
  <c r="BM226" i="3"/>
  <c r="C226" i="6" s="1"/>
  <c r="BM227" i="3"/>
  <c r="C227" i="6" s="1"/>
  <c r="BM228" i="3"/>
  <c r="C228" i="6" s="1"/>
  <c r="BM231" i="3"/>
  <c r="C231" i="6" s="1"/>
  <c r="BM232" i="3"/>
  <c r="C232" i="6" s="1"/>
  <c r="BM233" i="3"/>
  <c r="C233" i="6" s="1"/>
  <c r="BM234" i="3"/>
  <c r="C234" i="6" s="1"/>
  <c r="BM235" i="3"/>
  <c r="C235" i="6" s="1"/>
  <c r="BM236" i="3"/>
  <c r="C236" i="6" s="1"/>
  <c r="BM153" i="3"/>
  <c r="C153" i="6" s="1"/>
  <c r="C47" i="6"/>
  <c r="C116" i="6"/>
  <c r="BM144" i="3"/>
  <c r="C144" i="6" s="1"/>
  <c r="BM211" i="3"/>
  <c r="C211" i="6" s="1"/>
  <c r="C109" i="6"/>
  <c r="BM221" i="3"/>
  <c r="C221" i="6" s="1"/>
  <c r="C74" i="6"/>
  <c r="C91" i="6"/>
  <c r="C100" i="6"/>
  <c r="BM142" i="3"/>
  <c r="C142" i="6" s="1"/>
  <c r="C16" i="6"/>
  <c r="BM255" i="3"/>
  <c r="C255" i="6" s="1"/>
  <c r="BM257" i="3"/>
  <c r="C257" i="6" s="1"/>
  <c r="BM258" i="3"/>
  <c r="C258" i="6" s="1"/>
  <c r="BM262" i="3"/>
  <c r="C262" i="6" s="1"/>
  <c r="BM263" i="3"/>
  <c r="C263" i="6" s="1"/>
  <c r="BM264" i="3"/>
  <c r="C264" i="6" s="1"/>
  <c r="BM265" i="3"/>
  <c r="C265" i="6" s="1"/>
  <c r="BM272" i="3"/>
  <c r="C272" i="6" s="1"/>
  <c r="BM275" i="3"/>
  <c r="C275" i="6" s="1"/>
  <c r="C286" i="6"/>
  <c r="C287" i="6"/>
  <c r="C288" i="6"/>
  <c r="C289" i="6"/>
  <c r="BM310" i="3"/>
  <c r="C310" i="6" s="1"/>
  <c r="BM311" i="3"/>
  <c r="C311" i="6" s="1"/>
  <c r="BM312" i="3"/>
  <c r="C312" i="6" s="1"/>
  <c r="BM313" i="3"/>
  <c r="C313" i="6" s="1"/>
  <c r="BM314" i="3"/>
  <c r="C314" i="6" s="1"/>
  <c r="BM315" i="3"/>
  <c r="C315" i="6" s="1"/>
  <c r="BM318" i="3"/>
  <c r="C318" i="6" s="1"/>
  <c r="BM319" i="3"/>
  <c r="C319" i="6" s="1"/>
  <c r="BM322" i="3"/>
  <c r="C322" i="6" s="1"/>
  <c r="BM323" i="3"/>
  <c r="C323" i="6" s="1"/>
  <c r="BM324" i="3"/>
  <c r="C324" i="6" s="1"/>
  <c r="BM325" i="3"/>
  <c r="C325" i="6" s="1"/>
  <c r="BM326" i="3"/>
  <c r="C326" i="6" s="1"/>
  <c r="BM327" i="3"/>
  <c r="C327" i="6" s="1"/>
  <c r="BM328" i="3"/>
  <c r="C328" i="6" s="1"/>
  <c r="BM329" i="3"/>
  <c r="C329" i="6" s="1"/>
  <c r="BM332" i="3"/>
  <c r="C332" i="6" s="1"/>
  <c r="BM333" i="3"/>
  <c r="C333" i="6" s="1"/>
  <c r="BM334" i="3"/>
  <c r="C334" i="6" s="1"/>
  <c r="BM335" i="3"/>
  <c r="C335" i="6" s="1"/>
  <c r="BM336" i="3"/>
  <c r="C336" i="6" s="1"/>
  <c r="BM337" i="3"/>
  <c r="C337" i="6" s="1"/>
  <c r="BM338" i="3"/>
  <c r="C338" i="6" s="1"/>
  <c r="BM339" i="3"/>
  <c r="C339" i="6" s="1"/>
  <c r="BM342" i="3"/>
  <c r="C342" i="6" s="1"/>
  <c r="BM343" i="3"/>
  <c r="C343" i="6" s="1"/>
  <c r="BM344" i="3"/>
  <c r="C344" i="6" s="1"/>
  <c r="BM345" i="3"/>
  <c r="C345" i="6" s="1"/>
  <c r="BM346" i="3"/>
  <c r="C346" i="6" s="1"/>
  <c r="BM347" i="3"/>
  <c r="C347" i="6" s="1"/>
  <c r="BM348" i="3"/>
  <c r="C348" i="6" s="1"/>
  <c r="BM349" i="3"/>
  <c r="C349" i="6" s="1"/>
  <c r="BM350" i="3"/>
  <c r="C350" i="6" s="1"/>
  <c r="BM353" i="3"/>
  <c r="C353" i="6" s="1"/>
  <c r="BM354" i="3"/>
  <c r="C354" i="6" s="1"/>
  <c r="BM355" i="3"/>
  <c r="C355" i="6" s="1"/>
  <c r="BM356" i="3"/>
  <c r="C356" i="6" s="1"/>
  <c r="BM357" i="3"/>
  <c r="C357" i="6" s="1"/>
  <c r="BM358" i="3"/>
  <c r="C358" i="6" s="1"/>
  <c r="BM359" i="3"/>
  <c r="C359" i="6" s="1"/>
  <c r="BM360" i="3"/>
  <c r="C360" i="6" s="1"/>
  <c r="BM361" i="3"/>
  <c r="C361" i="6" s="1"/>
  <c r="BM364" i="3"/>
  <c r="C364" i="6" s="1"/>
  <c r="BM365" i="3"/>
  <c r="C365" i="6" s="1"/>
  <c r="BM366" i="3"/>
  <c r="C366" i="6" s="1"/>
  <c r="BM367" i="3"/>
  <c r="C367" i="6" s="1"/>
  <c r="BM368" i="3"/>
  <c r="C368" i="6" s="1"/>
  <c r="BM369" i="3"/>
  <c r="C369" i="6" s="1"/>
  <c r="BM370" i="3"/>
  <c r="C370" i="6" s="1"/>
  <c r="BM375" i="3"/>
  <c r="C375" i="6" s="1"/>
  <c r="BM376" i="3"/>
  <c r="C376" i="6" s="1"/>
  <c r="BM377" i="3"/>
  <c r="C377" i="6" s="1"/>
  <c r="BM378" i="3"/>
  <c r="C378" i="6" s="1"/>
  <c r="BM379" i="3"/>
  <c r="C379" i="6" s="1"/>
  <c r="BM380" i="3"/>
  <c r="C380" i="6" s="1"/>
  <c r="BM381" i="3"/>
  <c r="C381" i="6" s="1"/>
  <c r="BM382" i="3"/>
  <c r="C382" i="6" s="1"/>
  <c r="BM383" i="3"/>
  <c r="C383" i="6" s="1"/>
  <c r="BM386" i="3"/>
  <c r="C386" i="6" s="1"/>
  <c r="BM387" i="3"/>
  <c r="C387" i="6" s="1"/>
  <c r="BM388" i="3"/>
  <c r="C388" i="6" s="1"/>
  <c r="BM389" i="3"/>
  <c r="C389" i="6" s="1"/>
  <c r="BM390" i="3"/>
  <c r="C390" i="6" s="1"/>
  <c r="BM391" i="3"/>
  <c r="C391" i="6" s="1"/>
  <c r="BM394" i="3"/>
  <c r="C394" i="6" s="1"/>
  <c r="BM395" i="3"/>
  <c r="C395" i="6" s="1"/>
  <c r="BM396" i="3"/>
  <c r="C396" i="6" s="1"/>
  <c r="BM397" i="3"/>
  <c r="C397" i="6" s="1"/>
  <c r="BM398" i="3"/>
  <c r="C398" i="6" s="1"/>
  <c r="BM150" i="3"/>
  <c r="C150" i="6" s="1"/>
  <c r="C49" i="6"/>
  <c r="C33" i="6"/>
  <c r="C13" i="6"/>
  <c r="C14" i="6"/>
  <c r="C15" i="6"/>
  <c r="C37" i="6"/>
  <c r="C38" i="6"/>
  <c r="C39" i="6"/>
  <c r="C53" i="6"/>
  <c r="C54" i="6"/>
  <c r="C55" i="6"/>
  <c r="C22" i="6"/>
  <c r="C23" i="6"/>
  <c r="C42" i="6"/>
  <c r="C43" i="6"/>
  <c r="C58" i="6"/>
  <c r="C59" i="6"/>
  <c r="D203" i="5"/>
  <c r="B37" i="8" s="1"/>
  <c r="D247" i="5"/>
  <c r="B43" i="8" s="1"/>
  <c r="D80" i="5"/>
  <c r="B14" i="8" s="1"/>
  <c r="D95" i="5"/>
  <c r="B17" i="8" s="1"/>
  <c r="D102" i="5"/>
  <c r="B18" i="8" s="1"/>
  <c r="D108" i="5"/>
  <c r="B19" i="8" s="1"/>
  <c r="D190" i="5"/>
  <c r="B36" i="8" s="1"/>
  <c r="D240" i="5"/>
  <c r="B42" i="8" s="1"/>
  <c r="D318" i="5"/>
  <c r="B53" i="8" s="1"/>
  <c r="D357" i="5"/>
  <c r="B59" i="8" s="1"/>
  <c r="D32" i="5"/>
  <c r="B10" i="8" s="1"/>
  <c r="D64" i="5"/>
  <c r="B13" i="8" s="1"/>
  <c r="D221" i="5"/>
  <c r="B39" i="8" s="1"/>
  <c r="D19" i="5"/>
  <c r="B9" i="8" s="1"/>
  <c r="D47" i="5"/>
  <c r="B11" i="8" s="1"/>
  <c r="D56" i="5"/>
  <c r="B12" i="8" s="1"/>
  <c r="D143" i="5"/>
  <c r="B24" i="8" s="1"/>
  <c r="D212" i="5"/>
  <c r="B38" i="8" s="1"/>
  <c r="D226" i="5"/>
  <c r="B40" i="8" s="1"/>
  <c r="D278" i="5"/>
  <c r="B49" i="8" s="1"/>
  <c r="D338" i="5"/>
  <c r="B56" i="8" s="1"/>
  <c r="D348" i="5"/>
  <c r="B58" i="8" s="1"/>
  <c r="C11" i="6"/>
  <c r="D77" i="7" l="1"/>
  <c r="E297" i="6"/>
  <c r="E127" i="6"/>
  <c r="G386" i="6"/>
  <c r="G392" i="6" s="1"/>
  <c r="B98" i="8" s="1"/>
  <c r="E392" i="6"/>
  <c r="G364" i="6"/>
  <c r="G371" i="6" s="1"/>
  <c r="B96" i="8" s="1"/>
  <c r="E371" i="6"/>
  <c r="G342" i="6"/>
  <c r="G351" i="6" s="1"/>
  <c r="B94" i="8" s="1"/>
  <c r="E351" i="6"/>
  <c r="G310" i="6"/>
  <c r="G320" i="6" s="1"/>
  <c r="B91" i="8" s="1"/>
  <c r="E320" i="6"/>
  <c r="G159" i="6"/>
  <c r="G229" i="6" s="1"/>
  <c r="B76" i="8" s="1"/>
  <c r="E229" i="6"/>
  <c r="G141" i="6"/>
  <c r="G146" i="6" s="1"/>
  <c r="B74" i="8" s="1"/>
  <c r="E146" i="6"/>
  <c r="G300" i="6"/>
  <c r="G302" i="6" s="1"/>
  <c r="B90" i="8" s="1"/>
  <c r="E302" i="6"/>
  <c r="G255" i="6"/>
  <c r="G259" i="6" s="1"/>
  <c r="B83" i="8" s="1"/>
  <c r="E259" i="6"/>
  <c r="G394" i="6"/>
  <c r="G399" i="6" s="1"/>
  <c r="B99" i="8" s="1"/>
  <c r="E399" i="6"/>
  <c r="G231" i="6"/>
  <c r="G237" i="6" s="1"/>
  <c r="B77" i="8" s="1"/>
  <c r="E237" i="6"/>
  <c r="G68" i="6"/>
  <c r="E104" i="6"/>
  <c r="B103" i="6" s="1"/>
  <c r="G405" i="6"/>
  <c r="G409" i="6" s="1"/>
  <c r="B101" i="8" s="1"/>
  <c r="E409" i="6"/>
  <c r="G375" i="6"/>
  <c r="G384" i="6" s="1"/>
  <c r="B97" i="8" s="1"/>
  <c r="E384" i="6"/>
  <c r="G353" i="6"/>
  <c r="G362" i="6" s="1"/>
  <c r="B95" i="8" s="1"/>
  <c r="E362" i="6"/>
  <c r="G322" i="6"/>
  <c r="G330" i="6" s="1"/>
  <c r="B92" i="8" s="1"/>
  <c r="E330" i="6"/>
  <c r="G262" i="6"/>
  <c r="G266" i="6" s="1"/>
  <c r="B84" i="8" s="1"/>
  <c r="E266" i="6"/>
  <c r="G148" i="6"/>
  <c r="G157" i="6" s="1"/>
  <c r="B75" i="8" s="1"/>
  <c r="E157" i="6"/>
  <c r="G107" i="6"/>
  <c r="G110" i="6" s="1"/>
  <c r="B67" i="8" s="1"/>
  <c r="E110" i="6"/>
  <c r="G286" i="6"/>
  <c r="G290" i="6" s="1"/>
  <c r="B88" i="8" s="1"/>
  <c r="E290" i="6"/>
  <c r="G401" i="6"/>
  <c r="G403" i="6" s="1"/>
  <c r="B100" i="8" s="1"/>
  <c r="E403" i="6"/>
  <c r="G332" i="6"/>
  <c r="G340" i="6" s="1"/>
  <c r="B93" i="8" s="1"/>
  <c r="E340" i="6"/>
  <c r="G130" i="6"/>
  <c r="G132" i="6" s="1"/>
  <c r="B73" i="8" s="1"/>
  <c r="E132" i="6"/>
  <c r="G29" i="6"/>
  <c r="G23" i="6"/>
  <c r="G26" i="6" s="1"/>
  <c r="B64" i="8" s="1"/>
  <c r="E26" i="6"/>
  <c r="B25" i="6" s="1"/>
  <c r="G25" i="6" s="1"/>
  <c r="G11" i="6"/>
  <c r="G19" i="6" s="1"/>
  <c r="B63" i="8" s="1"/>
  <c r="H13" i="10"/>
  <c r="H12" i="10"/>
  <c r="H14" i="10"/>
  <c r="G103" i="6" l="1"/>
  <c r="G104" i="6" s="1"/>
  <c r="B66" i="8" s="1"/>
  <c r="B104" i="6"/>
  <c r="E19" i="6"/>
  <c r="B18" i="6" s="1"/>
  <c r="G18" i="6" s="1"/>
  <c r="E65" i="6"/>
  <c r="B64" i="6" l="1"/>
  <c r="G64" i="6" s="1"/>
  <c r="G65" i="6" s="1"/>
  <c r="B65" i="8" s="1"/>
  <c r="B111" i="8" s="1"/>
  <c r="B114" i="8" s="1"/>
  <c r="B6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 Peeters</author>
  </authors>
  <commentList>
    <comment ref="B11" authorId="0" shapeId="0" xr:uid="{00000000-0006-0000-0300-000001000000}">
      <text>
        <r>
          <rPr>
            <b/>
            <sz val="9"/>
            <color indexed="81"/>
            <rFont val="Tahoma"/>
            <family val="2"/>
          </rPr>
          <t>Marc Peeters:</t>
        </r>
        <r>
          <rPr>
            <sz val="9"/>
            <color indexed="81"/>
            <rFont val="Tahoma"/>
            <family val="2"/>
          </rPr>
          <t xml:space="preserve">
Toelichting:
1.1. Het stoken in installaties met een totaal nominaal thermisch ingangsvermogen van 50 MW of meer.
1.2.  Het raffineren van aardolie en gas
1.3. De productie van cokes
1.4. Het vergassen of vloeibaar maken van: 
- steenkool;
- andere brandstoffen in installaties met een totaal nominaal thermisch vermogen van 20 MW of meer.
</t>
        </r>
      </text>
    </comment>
    <comment ref="B12" authorId="0" shapeId="0" xr:uid="{00000000-0006-0000-0300-000002000000}">
      <text>
        <r>
          <rPr>
            <b/>
            <sz val="9"/>
            <color indexed="81"/>
            <rFont val="Tahoma"/>
            <family val="2"/>
          </rPr>
          <t>Marc Peeters:</t>
        </r>
        <r>
          <rPr>
            <sz val="9"/>
            <color indexed="81"/>
            <rFont val="Tahoma"/>
            <family val="2"/>
          </rPr>
          <t xml:space="preserve">
Toelichting:
2.1. Het roosten of sinteren van ertsen, met inbegrip van zwavelhoudend erts. 
2.2. De productie van ijzer of staal (primaire of secundaire smelting), met inbegrip van continugieten met een capaciteit van meer dan 2,5 t per uur. 
2.3. De verwerking van ferrometalen door: 
- warmwalsen met een capaciteit van meer dan 20 t ruwstaal per uur;
- smeden met hamers met een slagarbeid van meer dan 50 kilojoule per hamer, wanneer een thermisch vermogen van meer dan 20 MW wordt gebruikt;
- het aanbrengen van deklagen van gesmolten metaal, met een verwerkingscapaciteit van meer dan 2 t ruwstaal per uur.
2.4. Het smelten van ferrometalen met een productiecapaciteit van meer dan 20 t per dag. 
2.5. De verwerking van non-ferrometalen:
- de winning van ruwe non-ferrometalen uit erts, concentraat of secundaire grondstoffen met metallurgische, chemische of elektrolytische procedés;
- het smelten, met inbegrip van het legeren van non-ferrometalen, inclusief terugwinningsproducten en het gieten van non-ferrometalen met een smeltcapaciteit van meer dan 4 t per dag voor lood en cadmium of 20 t per dag voor alle andere metalen.
2.6. Oppervlaktebehandeling van metalen of kunststoffen door middel van een elektrolytisch of chemisch procedé, wanneer de inhoud van de gebruikte behandelingsbaden meer dan 30 m3 bedraagt. L 334/52 NL Publicatieblad van de Europese Unie 17.12.2010 
</t>
        </r>
      </text>
    </comment>
    <comment ref="B13" authorId="0" shapeId="0" xr:uid="{00000000-0006-0000-0300-000003000000}">
      <text>
        <r>
          <rPr>
            <b/>
            <sz val="9"/>
            <color indexed="81"/>
            <rFont val="Tahoma"/>
            <family val="2"/>
          </rPr>
          <t>Marc Peeters:</t>
        </r>
        <r>
          <rPr>
            <sz val="9"/>
            <color indexed="81"/>
            <rFont val="Tahoma"/>
            <family val="2"/>
          </rPr>
          <t xml:space="preserve">
Toelichting:
3.1.De productie van cement, ongebluste kalk en magnesiumoxide: 
- productie van cementklinkers in draaiovens met een productiecapaciteit van meer dan 500 t per dag, of in andere ovens met een productiecapaciteit van meer dan 50 t per dag;
- productie van ongebluste kalk in ovens met een productiecapaciteit van meer dan 50 t per dag;
- productie van magnesiumoxide in ovens met een productiecapaciteit van meer dan 50 t per dag.
3.2. De winning van asbest of de fabricage van asbestproducten.
3.3. De fabricage van glas, met inbegrip van de fabricage van glasvezels, met een smeltcapaciteit van meer dan 20 t per dag. 
3.4. Het smelten van minerale stoffen, met inbegrip van de fabricage van mineraalvezels, met een smeltcapaciteit van meer dan 20 t per dag. 
3.5. Het fabriceren van keramische producten door middel van verhitting, met name dakpannen, bakstenen, vuurvaste stenen, tegels, aardewerk of porselein met een productiecapaciteit van meer dan 75 t per dag en/of met een ovencapaciteit van meer dan 4 m3 en met een plaatsingsdichtheid per oven van meer dan 300 kg/m3.
</t>
        </r>
      </text>
    </comment>
    <comment ref="B14" authorId="0" shapeId="0" xr:uid="{00000000-0006-0000-0300-000004000000}">
      <text>
        <r>
          <rPr>
            <b/>
            <sz val="9"/>
            <color indexed="81"/>
            <rFont val="Tahoma"/>
            <family val="2"/>
          </rPr>
          <t>Marc Peeters:</t>
        </r>
        <r>
          <rPr>
            <sz val="9"/>
            <color indexed="81"/>
            <rFont val="Tahoma"/>
            <family val="2"/>
          </rPr>
          <t xml:space="preserve">
Toelichting:
Voor de doeleinden van dit deel wordt onder fabricage in de zin van de categorieën activiteiten in dit deel verstaan de fabricage van de in 4.1 tot en met 4.6 genoemde stoffen of groepen stoffen op industriële schaal door chemische of biologische omzetting.
4.1. De fabricage van organisch-chemische producten, zoals: 
- eenvoudige koolwaterstoffen (lineaire of cyclische, verzadigde of onverzadigde, alifatische of aromatische),
- zuurstofhoudende koolwaterstoffen, zoals alcoholen, aldehyden, ketonen, carbonzuren, esters en mengsels van esters, acetaten, ethers, peroxiden en epoxyharsen,
- zwavelhoudende koolwaterstoffen,
- stikstofhoudende koolwaterstoffen, zoals aminen, amiden, nitroso-, nitro- en nitraatverbindingen, nitrillen, cyanaten, isocyanaten,
- fosforhoudende koolwaterstoffen,
- halogeenhoudende koolwaterstoffen,
- organometaalverbindingen,
- kunststof materialen (polymeren, kunstvezels, cellulosevezels),
- synthetische rubber,
- kleurstoffen en pigmenten,
- tensioactieve stoffen en tensiden.
4.2. De fabricage van anorganisch-chemische producten, zoals: 
- gassen, zoals ammoniak, chloor of chloorwaterstof, fluor of fluorwaterstof, kooloxiden, zwavelverbindingen, stikstofoxiden, waterstof, zwaveldioxide, carbonylchloride,
- zuren, zoals chroomzuur, fluorwaterstofzuur, fosforzuur, salpeterzuur, zoutzuur, zwavelzuur, oleum, zwaveligzuur, 
- basen, zoals ammoniumhydroxide, kaliumhydroxide, natriumhydroxide,
- zouten, zoals ammoniumchloride, kaliumchloraat, kaliumcarbonaat, natriumcarbonaat, perboraat, zilvernitraat,
- niet-metalen, metaaloxiden of andere anorganische verbindingen, zoals calciumcarbide, silicium, siliciumcarbide.
4.3. De fabricage van fosfaat-, stikstof- of kaliumhoudende meststoffen (enkelvoudige of samengestelde meststoffen). 
4.4.De fabricage van producten voor gewasbescherming of van biociden. 
4.5. De fabricage van farmaceutische producten met inbegrip van tussenproducten.
4.6. De fabricage van explosieven. 
</t>
        </r>
      </text>
    </comment>
    <comment ref="B15" authorId="0" shapeId="0" xr:uid="{00000000-0006-0000-0300-000005000000}">
      <text>
        <r>
          <rPr>
            <b/>
            <sz val="9"/>
            <color indexed="81"/>
            <rFont val="Tahoma"/>
            <family val="2"/>
          </rPr>
          <t>Marc Peeters:</t>
        </r>
        <r>
          <rPr>
            <sz val="9"/>
            <color indexed="81"/>
            <rFont val="Tahoma"/>
            <family val="2"/>
          </rPr>
          <t xml:space="preserve">
Toelichting: 
5.1. De verwijdering of nuttige toepassing van gevaarlijke afvalstoffen met een capaciteit van meer dan 10 t per dag door middel van een of meer van de volgende activiteiten: 
- biologische behandeling;
- fysisch-chemische behandeling;
- mengen of vermengen voorafgaand aan een van de onder 5.1 en 5.2 vermelde behandelingen;
- herverpakking voorafgaand aan een van de onder 5.1 en 5.2 vermelde behandelingen;
- terugwinning/regeneratie van oplosmiddelen;
- recycling/terugwinning van andere anorganische materialen dan metalen of metaalverbindingen;
- regeneratie van zuren of basen;
- terugwinning van bestanddelen die worden gebruikt om vervuiling tegen te gaan;
- terugwinning van bestanddelen uit katalysatoren;
- herraffinage van olie en ander hergebruik van olie;
- opslag in waterbekkens.
5.2. De verwijdering of nuttige toepassing van afvalstoffen in afvalverbrandings- of afvalmeeverbrandingsinstallaties voor: 
- ongevaarlijke afvalstoffen met een capaciteit van meer dan 3 t per uur;
- gevaarlijke afvalstoffen met een capaciteit van meer dan 10 t per dag.
5.3. a) De verwijdering van ongevaarlijke afvalstoffen met een capaciteit van meer dan 50 t per dag door middel van een of meer van de volgende activiteiten, met uitzondering van de activiteiten bedoeld in Richtlijn 91/271/EEG van de Raad van 21 mei 1991 inzake de behandeling van stedelijk afvalwater:
- biologische behandeling;
- fysisch-chemische behandeling;
- voorbehandeling van afval voor verbranding of meeverbranding;
- behandeling van slakken en as;
- behandeling in shredders van metaalafval, met inbegrip van afgedankte elektrische en elektronische apparatuur en autowrakken en de onderdelen daarvan.
5.3 b) Nuttige toepassing, of een combinatie van nuttige toepassing en verwijdering, van ongevaarlijke afvalstoffen met een capaciteit van meer dan 75 t per dag, door middel van een of meer van de volgende activiteiten, met uitzondering van activiteiten die onder Richtlijn 91/271/EEG inzake de behandeling van stedelijk afvalwater vallen:
- biologische behandeling;
- voorbehandeling van afval voor verbranding of meeverbranding;
- behandeling van slakken en as;
- behandeling in shredders van metaalafval, met inbegrip van afgedankte elektrische en elektronische apparatuur en autowrakken en de onderdelen daarvan.
- Indien de behandeling van het afval beperkt blijft tot anaërobe vergisting, bedraagt de maximale capaciteit voor deze activiteit 100 t per dag.
5.4. Stortplaatsen, als gedefinieerd in artikel 2, onder g), van Richtlijn 1999/31/EG van de Raad van 26 april 1999 betreffende het storten van afvalstoffen PB L 182 van 16.7.1999, blz. 1., die meer dan 10 t afval per dag ontvangen of een totale capaciteit van meer dan25 000 t hebben, met uitzondering van stortplaatsen voor inerte afvalstoffen.
5.5. Tijdelijke opslag van niet onder punt 5.4 vallende gevaarlijke afvalstoffen, in afwachting van een van de onder de punten 5.1, 5.2, 5.4 en 5.6 vermelde behandelingen, met een totale capaciteit van meer dan 50 t, met uitsluiting van tijdelijke opslag, voorafgaande aan inzameling, op de plaats van productie. 
5.6. Ondergrondse opslag van gevaarlijke afvalstoffen met een totale capaciteit van meer dan 50 t.
</t>
        </r>
      </text>
    </comment>
    <comment ref="B16" authorId="0" shapeId="0" xr:uid="{00000000-0006-0000-0300-000006000000}">
      <text>
        <r>
          <rPr>
            <b/>
            <sz val="9"/>
            <color indexed="81"/>
            <rFont val="Tahoma"/>
            <family val="2"/>
          </rPr>
          <t>Marc Peeters:</t>
        </r>
        <r>
          <rPr>
            <sz val="9"/>
            <color indexed="81"/>
            <rFont val="Tahoma"/>
            <family val="2"/>
          </rPr>
          <t xml:space="preserve">
Toelichting:
6.1. De fabricage, in industriële installaties van: 
- papierpulp uit hout of uit andere vezelstoffen;
- papier of karton met een productiecapaciteit van meer dan 20 t per dag;
- een of meer van de volgende platen en panelen van hout: oriented strand board (OSB), spaanplaat of vezelplaat met een productiecapaciteit van meer dan 600 m3 per dag.
6.2. De voorbehandeling (zoals wassen, bleken, merceriseren) of het verven van textiel vezels of textiel met een verwerkingscapaciteit van meer dan 10 t per dag. 
6.3. Het looien van huiden met een verwerkingscapaciteit van meer dan 12 t eindproducten per dag. 6.4. a) De exploitatie van slachthuizen met een productiecapaciteit van meer dan 50 t per dag geslachte dieren.
b) De bewerking en verwerking behalve het uitsluitend verpakken, van de volgende grondstoffen, al dan niet eerder bewerkt of onbewerkt, voor de fabricage van levensmiddelen of voeder van:
- uitsluitend dierlijke grondstoffen (andere dan uitsluitend melk) met een productiecapaciteit van meer dan 75 t per dag eindproducten;
- uitsluitend plantaardige grondstoffen met een productiecapaciteit van meer dan 300 t per dag eindproducten of 600 t per dag eindproducten indien de installatie gedurende een periode van niet meer dan 90 opeenvolgende dagen in om het even welk jaar in bedrijf is;
- dierlijke en plantaardige grondstoffen, zowel in gecombineerde als in afzonderlijke producten, met een productiecapaciteit in ton per dag van meer dan 75 indien A gelijk is aan of hoger dan 10, of [300- (22,5 × A)] in alle andere gevallen, waarin „A” het aandeel dierlijk materiaal is (in gewichtspercentage) van de productiecapaciteit in eindproducten. De verpakking is niet inbegrepen in het eindgewicht van het product. Deze onderafdeling is niet van toepassing wanneer de grondstof uitsluitend melk is.
c) De bewerking en verwerking van uitsluitend melk, met een hoeveelheid ontvangen melk van meer dan 200 t per dag (gemiddelde waarde op jaarbasis).
6.5. De destructie of verwerking van kadavers of dierlijk afval met een verwerkingscapaciteit van meer dan 10 t per dag. 
6.6. Ondergebracht bij agrarische IPPC bedrijven.
6.7. De oppervlaktebehandeling van stoffen, voorwerpen of producten met behulp van organische oplosmiddelen, in het bijzonder voor het appreteren, bedrukken, het aanbrengen van een laag, het ontvetten, het vochtdicht maken, lijmen, verven, reinigen of impregneren, met een verbruikscapaciteit van meer dan 150 kg organisch oplosmiddel per uur, of meer dan 200 t per jaar. 
6.8. De fabricage van koolstof (harde gebrande steenkool) of elektrografiet door verbranding of grafitisering. 
6.9. Het afvangen van CO2-stromen van onder deze richtlijn vallende installaties voor geologische opslag overeenkomstig Richtlijn 2009/31/EG. 
6.10. De conservering van hout en houtproducten met behulp van chemische stoffen met een productiecapaciteit van meer dan 75 m3 per dag, met uitzondering van de behandeling die uitsluitend gericht is op het voorkomen van sapvlekken. 
6.11. Een niet onder het toepassingsgebied van Richtlijn 91/271/EEG vallende zelfstandig geëxploiteerde behandeling van afvalwater dat door een onder hoofdstuk II vallende installatie is
</t>
        </r>
      </text>
    </comment>
    <comment ref="B22" authorId="0" shapeId="0" xr:uid="{00000000-0006-0000-0300-000007000000}">
      <text>
        <r>
          <rPr>
            <b/>
            <sz val="9"/>
            <color indexed="81"/>
            <rFont val="Tahoma"/>
            <family val="2"/>
          </rPr>
          <t>Marc Peeters:</t>
        </r>
        <r>
          <rPr>
            <sz val="9"/>
            <color indexed="81"/>
            <rFont val="Tahoma"/>
            <family val="2"/>
          </rPr>
          <t xml:space="preserve">
Toelichting: 
Met meer dan 40.000 plaatsen voor pluimvee
</t>
        </r>
      </text>
    </comment>
    <comment ref="B23" authorId="0" shapeId="0" xr:uid="{00000000-0006-0000-0300-000008000000}">
      <text>
        <r>
          <rPr>
            <b/>
            <sz val="9"/>
            <color indexed="81"/>
            <rFont val="Tahoma"/>
            <family val="2"/>
          </rPr>
          <t>Marc Peeters:</t>
        </r>
        <r>
          <rPr>
            <sz val="9"/>
            <color indexed="81"/>
            <rFont val="Tahoma"/>
            <family val="2"/>
          </rPr>
          <t xml:space="preserve">
Toelichting:
Met meer dan 2.000 plaatsen voor mestvarkens (van meer dan 30 kg), of meer dan 750 plaatsen voor zeugen.
</t>
        </r>
      </text>
    </comment>
    <comment ref="B29" authorId="0" shapeId="0" xr:uid="{00000000-0006-0000-0300-000009000000}">
      <text>
        <r>
          <rPr>
            <b/>
            <sz val="9"/>
            <color indexed="81"/>
            <rFont val="Tahoma"/>
            <family val="2"/>
          </rPr>
          <t>Marc Peeters:</t>
        </r>
        <r>
          <rPr>
            <sz val="9"/>
            <color indexed="81"/>
            <rFont val="Tahoma"/>
            <family val="2"/>
          </rPr>
          <t xml:space="preserve">
Toelichting:
1.1  waar een of meer stookinstallaties met een nominaal vermogen groter dan 20 kilowatt aanwezig zijn, waarin een andere stof wordt verstookt dan:
 - aardgas;
 - propaangas;
 - butaangas;
 - vloeibare brandstoffen, met dien verstande dat voor zover het biodiesel betreft, het gaat om 
 biodiesel die voldoet aan NEN-EN 14214;
 - biomassa, voor zover het verstoken plaatsvindt in stookinstallatie met een thermisch 
 vermogen kleiner dan 15 megawatt;
 - houtpellets, voor zover het geen biomassa betreft en voor zover het verstoken plaatsvindt in 
 stookinstallatie met een thermisch vermogen kleiner dan 15 megawatt, of
 - vergistinggas als bedoeld in artikel 1.1, eerste lid, van het Activiteitenbesluit milieubeheer;
1.2 voor het beproeven van verbrandingsmotoren waarbij voorzieningen of installaties aanwezig zijn voor het afremmen van een gezamenlijk motorisch vermogen van 1 megawatt of meer;
1.3 waar een of meer elektromotoren of verbrandingsmotoren aanwezig zijn met een totaal geïnstalleerd motorisch vermogen van 15 MW of meer met uitzondering van windturbines;
1.4 voor het beproeven van straalmotoren of -turbines;
1.5 waar sprake is van een dierencrematorium
1.6 Gasdruk-, meet-, regel- en verdeelstations, airco's, rioolgemalen en overige type A
</t>
        </r>
      </text>
    </comment>
    <comment ref="B30" authorId="0" shapeId="0" xr:uid="{00000000-0006-0000-0300-00000A000000}">
      <text>
        <r>
          <rPr>
            <b/>
            <sz val="9"/>
            <color indexed="81"/>
            <rFont val="Tahoma"/>
            <family val="2"/>
          </rPr>
          <t>Marc Peeters:</t>
        </r>
        <r>
          <rPr>
            <sz val="9"/>
            <color indexed="81"/>
            <rFont val="Tahoma"/>
            <family val="2"/>
          </rPr>
          <t xml:space="preserve">
Toelichting:
2.1 het opslaan van afvalstoffen voorafgaand aan inzameling op de plaats van productie;
2.2 het opslaan van ten hoogste 10.000 ton hemelwater, grondwater, huishoudelijk afvalwater, afvalwater dat wat biologische afbreekbaarheid betreft met huishoudelijk afvalwater overeen komt en de inhoud van chemische toiletten, het lozen, en het in werking hebben van voorzieningen voor het beheer van afvalwater;
2.3 het mechanisch ontwateren van zuiveringsslib, voor zover geen sprake is van gevaarlijke afvalstoffen;
2.4 het opslaan, herverpakken, verkleinen en ontwateren van afvalstoffen voor zover daarmee uitvoering wordt gegeven aan titel 10.4 van de Wet milieubeheer of dit afval is ontstaan bij het schoonhouden van de openbare ruimte;
2.5 het opslaan van afval van gezondheidszorg bij mens en dier en van gebruikte hygiënische producten;
2.6 het opslaan van ten hoogste 10.000 ton banden van voertuigen en het voor producthergebruik geschikt maken hiervan;
2.7 het opslaan en verkleinen van metaal, en het schoonbranden van spoelen uit een elektromotor, voor zover de capaciteit voor het opslaan niet groter is dan 50.000 ton, de capaciteit voor het shredderen van metalen niet groter is dan 50 ton per dag en voor zover geen sprake is van gevaarlijke afvalstoffen;
2.8 het, met een maximale opslagcapaciteit van 50 ton voor vloeibare gevaarlijke afvalstoffen en 1.000 gedemonteerde airbags en gordelspanners, demonteren van autowrakken of demonteren van wrakken van tweewielige motorvoertuigen en daarbij het:
 a. aftappen van vloeistoffen uit autowrakken of wrakken van tweewielige motorvoertuigen;
 b. opslaan van autowrakken of wrakken van tweewielige motorvoertuigen;
 c. opslaan van bij het demonteren van autowrakken of wrakken van tweewielige 
 motorvoertuigen en het aftappen van vloeistoffen uit autowrakken of wrakken van tweewielige 
 motorvoertuigen vrijkomende afvalstoffen;
 d. neutraliseren van airbags en gordelspanners niet zijnde het ontsteken van mechanische 
 airbags buiten het autowrak of wrak van een tweewielig motorvoertuig;
 e. aftanken van bij het demonteren van autowrakken of wrakken van tweewielige 
 motorvoertuigen vrijkomende vloeibare brandstofresten ten behoeve van eigen gebruik;
2.9 het opslaan van ten hoogste 100 kubieke meter afgedankte apparatuur als bedoeld in artikel 1, eerste lid, onderdeel c, van de Regeling afgedankte elektrische en elektronische apparatuur die overeenkomstig artikel 3, tweede lid, artikel 4 en artikel 5 van die regeling zijn ingenomen;
2.10 het opslaan van ten hoogste 5 kubieke meter batterijen, spaarlampen en gasontladingslampen en het opslaan en bijvullen van inkt- en tonercassettes;
2.11 het bij een inrichting voor het voor recycling als product geschikt maken opslaan van sier- en gebruiksvoorwerpen, zijnde gevaarlijke afvalstoffen met een maximale opslagoppervlakte van 1.000 vierkante meter en het voor recycling als product geschikt maken hiervan voor zover die voorwerpen niet worden ontmanteld en de oppervlakte voor reparatie niet groter is dan 1.000 vierkante meter;
2.12 het opslaan van ten hoogste de volgende hoeveelheid van de daarbij bedoelde afvalstoffen die zijn ontstaan bij werkzaamheden die buiten de inrichting zijn verricht door degene die de inrichting drijft:
 a. ten hoogste 50 ton totaal van de volgende afvalstoffen:
  1. smeervet, afgewerkte olie en olie- en vethoudend afval van onderhoud aan 
  voorzieningen en installaties;
  2. dakafval;
  3. brandblussers;
  4. organische niet-halogeenhoudende oplosmiddelen;
  5. lege ongereinigde verpakkingen van verf, lijm, kit of hars en van overige gevaarlijke 
  stoffen;
 b. ten hoogste 45 kubieke meter van de volgende afvalstoffen, voor zover geen sprake is van 
 gevaarlijke afvalstoffen:
1. keukenafval en etensresten;
2. gemengd bouw- en sloopafval;
3. afval van onderhoud aan voorzieningen voor het beheer van afvalwater;
2.13 het opslaan van ingenomen smeervet, afgewerkte olie als bedoeld in artikel 1 van het Besluit inzamelen afvalstoffen, olie- en vethoudend afval van onderhoud aan pleziervaartuigen en bilgewater bij een inrichting waar gelegenheid wordt geboden voor het afmeren van pleziervaartuigen met een maximale opslagcapaciteit van 50 ton;
2.14 het op een bunkerstation voor de binnenvaart opslaan van afgewerkte olie als bedoeld in artikel 1 van het Besluit inzamelen afvalstoffen, smeervet, olie- en vethoudend afval van onderhoud aan vaartuigen en lege ongereinigde verpakkingen van olie, verf, lijm, kit of hars ingenomen van personen die brandstof of andere producten bij het bunkerstation aanschaffen met een maximale opslagcapaciteit van 50 ton;
2.15 het scheiden van de olie- en waterfractie van ingenomen bilgewater bij een inrichting waar gelegenheid wordt geboden voor het afmeren van pleziervaartuigen met een slibvangput en olieafscheider met een maximale nominale grootte van 20 volgens NEN-EN 858-1 en 2;
2.16 het opslaan en conform artikel 4.84 van het Activiteitenbesluit milieubeheer bewerken van ten hoogste vier autowrakken en overige voertuigwrakken en ten hoogste vier wrakken van tweewielige motorvoertuigen bij inrichtingen voor onderhoud en reparatie van motorvoertuigen;
2.17 het opslaan van autowrakken, wrakken van tweewielige motorvoertuigen en overige voertuigwrakken in het kader van hulpverlening aan kentekenhouders door een daartoe aangewezen instantie of in het kader van onderzoek door politie of justitie;
2.18 het opslaan van metalen met aanhangende olie of emulsie en het afscheiden van de oliefractie met een maximale opslagcapaciteit van 50 ton voor de afgescheiden oliefractie;
2.19 het opslaan van ten hoogste 30 ton loodzuuraccu’s;
2.20 het bij een inrichting voor het scheiden en bewerken van metaal- of kunststofafval opslaan van ten hoogste 10 ton:
 a. sier- en gebruiksvoorwerpen voor zover sprake is van gevaarlijke afvalstoffen, anders dan 
 batterijen, spaarlampen en gasontladingslampen en loodzuuraccu’s;
 b. lege, ongereinigde verpakkingen van verf, lijm, kit of hars en van overige gevaarlijke stoffen;
2.21 het opslaan van:
 1. ten hoogste 10.000 ton bouwstoffen in de zin van artikel 1 van het Besluit bodemkwaliteit 
 die binnen dat besluit toepasbaar zijn;
 2. ten hoogste 10.000 ton textiel;
 3. ten hoogste 10.000 ton verpakkingsglas;
 4. ten hoogste 10.000 ton vlakglas;
 5. ten hoogste 10.000 ton voedingsmiddelen afkomstig van detail- en groothandel, voor zover 
 geen sprake is van gevaarlijke afvalstoffen;
2.22 het opslaan en verkleinen van hout, voor zover geen sprake is van geïmpregneerd hout of anderszins van gevaarlijke afvalstoffen en met een maximale opslagcapaciteit van 10.000 ton;
2.23 het opslaan en verkleinen van papier en karton, voor zover geen sprake is van gevaarlijke afvalstoffen en met een maximale opslagcapaciteit van 10.000 ton;
2.24 het opslaan, verkleinen, reinigen, extruderen en spuitgieten van kunststof, voor zover geen sprake is van gevaarlijke afvalstoffen en met een maximale opslagcapaciteit van 10.000 ton;
2.25 het opslaan van sier- en gebruiksvoorwerpen en tweedehands bouwmaterialen niet zijnde gevaarlijke afvalstoffen met een maximale opslagoppervlakte van 6.000 vierkante meter, het voor recycling als product geschikt maken hiervan voor zover de oppervlakte voor reparatie niet groter is dan 1.000 vierkante meter en het ten behoeve van recycling als materiaal scheiden, strippen en mechanisch verkleinen van ten hoogste 50 ton per dag sier- en gebruiksvoorwerpen voor zover die uitsluitend bestaan uit een combinatie van metaal, hout, kunststof, textiel, papier of karton en die geen elektronica bevatten;
2.26 het toepassen van bouwstoffen, grond of baggerspecie, waarop het Besluit bodemkwaliteit van toepassing is;
2.27 het opslaan van ten hoogste 10.000 kubieke meter grond en baggerspecie die voldoet aan de eisen van de artikelen 39, 59 of 60 van het Besluit bodemkwaliteit;
2.28  a. het opslaan van ten hoogste 600 kubieke meter restmateriaal afkomstig van de teelt van 
 landbouwgewassen ontstaan bij werkzaamheden die buiten de inrichting zijn verricht door 
 degene die de inrichting drijft of niet afkomstig is van buiten de inrichting, voor zover geen 
 sprake is van gevaarlijke afvalstoffen;
 b. het opslaan, versnipperen en composteren van ten hoogste 600 kubieke meter groenafval 
 ontstaan bij werkzaamheden die buiten de inrichting zijn verricht door degene die de inrichting 
 drijft of niet afkomstig is van buiten de inrichting, voor zover geen sprake is van gevaarlijke 
 afvalstoffen;
2.29 het als grondstof inzetten van een niet gevaarlijke afvalstof zijnde metaal, hout, kunststof, textiel, steenachtig materiaal of gips voor het vervaardigen, samenstellen of repareren van producten of onderdelen daarvan bestaande uit metaal, hout, kunststof, textiel, steenachtig materiaal of gips met een maximale capaciteit van 10.000 ton per jaar;
2.30 het opslaan van ten hoogste 1.000 kubieke meter en het als diervoeder binnen de inrichting gebruiken en voor dit gebruik geschikt maken van plantaardige restproducten uit de land- en tuinbouw en uit de voedselbereiding en -verwerking uitgezonderd voedselresten afkomstig van restaurants, cateringfaciliteiten en keukens, met een maximale capaciteit van 4.000 ton per jaar;
2.31 het mengen van afvalstoffen voor het vervaardigen van betonmortel of betonwaren binnen een inrichting als bedoeld in categorie 11.1, onder b van onderdeel C van bijlage I;
2.32 het verbranden van biomassa in een stookinstallatie met een thermisch vermogen van 15 megawatt of kleiner, waarbij de vrijkomende warmte nuttig wordt gebruikt, en de verbranding materiaalhergebruik niet belemmert;
2.33 het verdichten van de onder 1 tot en met 32 genoemde categorieën van afvalstoffen binnen de aangegeven grenzen voor zover het niet gevaarlijke afvalstoffen betreft;
2.34 het overslaan en scheiden en opbulken van de onder 1 tot en met 32 genoemde categorieën van afvalstoffen binnen de aangegeven grenzen.
</t>
        </r>
      </text>
    </comment>
    <comment ref="B31" authorId="0" shapeId="0" xr:uid="{00000000-0006-0000-0300-00000B000000}">
      <text>
        <r>
          <rPr>
            <b/>
            <sz val="9"/>
            <color indexed="81"/>
            <rFont val="Tahoma"/>
            <family val="2"/>
          </rPr>
          <t>Marc Peeters:</t>
        </r>
        <r>
          <rPr>
            <sz val="9"/>
            <color indexed="81"/>
            <rFont val="Tahoma"/>
            <family val="2"/>
          </rPr>
          <t xml:space="preserve">
Toelichting:
3.1 bedrijfsafvalwaterzuiveringen die zelfstandig een inrichting vormen.
</t>
        </r>
      </text>
    </comment>
    <comment ref="B32" authorId="0" shapeId="0" xr:uid="{00000000-0006-0000-0300-00000C000000}">
      <text>
        <r>
          <rPr>
            <b/>
            <sz val="9"/>
            <color indexed="81"/>
            <rFont val="Tahoma"/>
            <family val="2"/>
          </rPr>
          <t>Marc Peeters:</t>
        </r>
        <r>
          <rPr>
            <sz val="9"/>
            <color indexed="81"/>
            <rFont val="Tahoma"/>
            <family val="2"/>
          </rPr>
          <t xml:space="preserve">
Toelichting:
4.1 het vervaardigen van ruw ijzer, ruw staal, of primaire non-ferro metalen;
4.2 het gieten van metalen of hun legeringen;
4.3 het harden of gloeien van metalen of het diffunderen van stoffen in het metaaloppervlak, indien daarbij zouten, oliën of gassen anders dan inerte gassen of koolzuurgas worden toegepast;
4.4 het aanbrengen van metaallagen met cyanidehoudende baden, met een totale badinhoud van meer dan 100 liter;
4.5 waar een of meer warmband- of koudwalsen aanwezig zijn voor het tot platen omvormen van metalen of hun legeringen, waarvan het smeltpunt hoger is dan 800 K, en waarbij de dikte van het aangevoerde materiaal groter is dan 1 mm en waar het productieoppervlak ten aanzien daarvan 2.000 m2 of meer bedraagt;
4.6 waar een of meer wals- en trekinstallaties aanwezig zijn voor het tot profiel- of stafmateriaal omvormen van metalen of hun legeringen, waarvan het smeltpunt hoger is dan 800 K en waar het productieoppervlak ten aanzien daarvan 2.000 m2 of meer bedraagt;
4.7 waar een of meer wals-, trek- of lasinstallaties aanwezig zijn voor het produceren van metalen buizen en waar het productieoppervlak ten aanzien daarvan 2.000 m2 of meer bedraagt;
4.8 voor het smeden van ankers of kettingen en waar het productieoppervlak ten aanzien daarvan 2000 m2 of meer bedraagt;
4.9 voor het produceren, renoveren of schoonmaken van metalen ketels, vaten, tanks of containers en waar het productieoppervlak ten aanzien daarvan 2.000 m2 of meer bedraagt;
4.10 voor het samenvoegen van plaat-, profiel-, staf- of buismaterialen door middel van smeden, klinken, lassen of monteren en waar het niet in een gesloten gebouw ondergebrachte productieoppervlak ten aanzien daarvan 2000 m2 of meer bedraagt;
</t>
        </r>
      </text>
    </comment>
    <comment ref="B33" authorId="0" shapeId="0" xr:uid="{00000000-0006-0000-0300-00000D000000}">
      <text>
        <r>
          <rPr>
            <b/>
            <sz val="9"/>
            <color indexed="81"/>
            <rFont val="Tahoma"/>
            <family val="2"/>
          </rPr>
          <t>Marc Peeters:</t>
        </r>
        <r>
          <rPr>
            <sz val="9"/>
            <color indexed="81"/>
            <rFont val="Tahoma"/>
            <family val="2"/>
          </rPr>
          <t xml:space="preserve">
Toelichting:
5.1 voor het blazen, expanderen of schuimen van kunststof met een blaasmiddel anders dan lucht, kooldioxide of stikstof;
5.2 voor de opslag van polyesterhars en stoffen van ADR klasse 5.1 of klasse 8, verpakkingsgroepen II en III, zonder bijkomend gevaar, in bovengrondse opslagtanks met een inhoud van meer dan 10 m3;
</t>
        </r>
      </text>
    </comment>
    <comment ref="B34" authorId="0" shapeId="0" xr:uid="{00000000-0006-0000-0300-00000E000000}">
      <text>
        <r>
          <rPr>
            <b/>
            <sz val="9"/>
            <color indexed="81"/>
            <rFont val="Tahoma"/>
            <family val="2"/>
          </rPr>
          <t>Marc Peeters:</t>
        </r>
        <r>
          <rPr>
            <sz val="9"/>
            <color indexed="81"/>
            <rFont val="Tahoma"/>
            <family val="2"/>
          </rPr>
          <t xml:space="preserve">
Toelichting:
6.1 het vervaardigen van producten van houtmeelvezels, houtwolvezels of houtvezels;
6.2 het vervaardigen van triplexplaten, fineerplaten, vezelplaten of spaanplaten;
6.3 het impregneren van hout door middel van spuiten, sproeien of de vacuümdrukmethode.
</t>
        </r>
      </text>
    </comment>
    <comment ref="B35" authorId="0" shapeId="0" xr:uid="{00000000-0006-0000-0300-00000F000000}">
      <text>
        <r>
          <rPr>
            <b/>
            <sz val="9"/>
            <color indexed="81"/>
            <rFont val="Tahoma"/>
            <family val="2"/>
          </rPr>
          <t>Marc Peeters:</t>
        </r>
        <r>
          <rPr>
            <sz val="9"/>
            <color indexed="81"/>
            <rFont val="Tahoma"/>
            <family val="2"/>
          </rPr>
          <t xml:space="preserve">
Toelichting:
7.1 het vervaardigen of bewerken met apparaten met een individuele nominale belasting op bovenwaarde van meer dan 130 kW of een aansluitwaarde van meer dan 130 kW van keramische producten, bakstenen, sierstenen of bestratingstenen, dakpannen, porselein of aardewerk;
7.2 het opslaan of overslaan van steenkool en ertsen of derivaten van ertsen;
7.3 het malen, roosten, pelletiseren of doen sinteren van ertsen of derivaten daarvan;
7.4 het vervaardigen van cement of cementklinker;
7.5 het vervaardigen of bewerken met apparaten met een individuele nominale belasting op bovenwaarde van meer dan 130 kW of een aansluitwaarde van meer dan 130 kW van glas of glazen voorwerpen;
7.6 het vervaardigen van glasvezel, glazuren, emailles, glaswol of steenwol;
</t>
        </r>
      </text>
    </comment>
    <comment ref="B36" authorId="0" shapeId="0" xr:uid="{00000000-0006-0000-0300-000010000000}">
      <text>
        <r>
          <rPr>
            <b/>
            <sz val="9"/>
            <color indexed="81"/>
            <rFont val="Tahoma"/>
            <family val="2"/>
          </rPr>
          <t>Marc Peeters:</t>
        </r>
        <r>
          <rPr>
            <sz val="9"/>
            <color indexed="81"/>
            <rFont val="Tahoma"/>
            <family val="2"/>
          </rPr>
          <t xml:space="preserve">
Toelichting:
8.1 het vervaardigen of bewerken van voedingsmiddelen voor dieren met uitzondering van het vervaardigen of bewerken van voedingsmiddelen voor dieren die binnen die inrichting worden gehouden, en hondenkluiven;
8.2 het vervaardigen van meel en bloem, met uitzondering van wind- en watermolens;
8.3 het opslaan van ruwe cacao;
8.4 het pasteuriseren van compost voor de champignonteelt;
8.5 het kweken van algen;
8.6 de productie van zetmeel of suiker;
8.7 de productie van alcohol
</t>
        </r>
      </text>
    </comment>
    <comment ref="B37" authorId="0" shapeId="0" xr:uid="{00000000-0006-0000-0300-000011000000}">
      <text>
        <r>
          <rPr>
            <b/>
            <sz val="9"/>
            <color indexed="81"/>
            <rFont val="Tahoma"/>
            <family val="2"/>
          </rPr>
          <t>Marc Peeters:</t>
        </r>
        <r>
          <rPr>
            <sz val="9"/>
            <color indexed="81"/>
            <rFont val="Tahoma"/>
            <family val="2"/>
          </rPr>
          <t xml:space="preserve">
Toelichting:
9.1 het veredelen van textiel of producten hiervan;
9.2 het vervaardigen van textiel of producten hiervan waar 50 of meer mechanisch aangedreven weefgetouwen aanwezig zijn;
9.3 het vervaardigen van tapijt of linoleum;
</t>
        </r>
      </text>
    </comment>
    <comment ref="B38" authorId="0" shapeId="0" xr:uid="{00000000-0006-0000-0300-000012000000}">
      <text>
        <r>
          <rPr>
            <b/>
            <sz val="9"/>
            <color indexed="81"/>
            <rFont val="Tahoma"/>
            <family val="2"/>
          </rPr>
          <t>Marc Peeters:</t>
        </r>
        <r>
          <rPr>
            <sz val="9"/>
            <color indexed="81"/>
            <rFont val="Tahoma"/>
            <family val="2"/>
          </rPr>
          <t xml:space="preserve">
Toelichting:
10.1 het vervaardigen van papierstof, papier of karton, het bleken van papier en het vervaardigen van hygiënische papierproducten;
</t>
        </r>
      </text>
    </comment>
    <comment ref="B39" authorId="0" shapeId="0" xr:uid="{00000000-0006-0000-0300-000013000000}">
      <text>
        <r>
          <rPr>
            <b/>
            <sz val="9"/>
            <color indexed="81"/>
            <rFont val="Tahoma"/>
            <family val="2"/>
          </rPr>
          <t>Marc Peeters:</t>
        </r>
        <r>
          <rPr>
            <sz val="9"/>
            <color indexed="81"/>
            <rFont val="Tahoma"/>
            <family val="2"/>
          </rPr>
          <t xml:space="preserve">
Toelichting: 
11.1 voor het omzetten van hydrostatische energie in elektrische of thermische energie, met uitzondering van inrichtingen met een gezamenlijk vermogen kleiner dan 4 kW (voor de omzetting van energie) en transformatorstations, met niet in een gesloten gebouw ondergebrachte transformatoren, met een maximaal gelijktijdig in te schakelen elektrisch vermogen van minder dan 200 MVA.
11. 2 voor het omzetten van elektrische energie in stralingsenergie, met uitzondering van transformatorstations, met niet in een gesloten gebouw ondergebrachte transformatoren, met een maximaal gelijktijdig in te schakelen elektrisch vermogen van minder dan 200 MVA.
</t>
        </r>
      </text>
    </comment>
    <comment ref="B40" authorId="0" shapeId="0" xr:uid="{00000000-0006-0000-0300-000014000000}">
      <text>
        <r>
          <rPr>
            <b/>
            <sz val="9"/>
            <color indexed="81"/>
            <rFont val="Tahoma"/>
            <family val="2"/>
          </rPr>
          <t>Marc Peeters:</t>
        </r>
        <r>
          <rPr>
            <sz val="9"/>
            <color indexed="81"/>
            <rFont val="Tahoma"/>
            <family val="2"/>
          </rPr>
          <t xml:space="preserve">
Toelichting:
12.1 het zelfklevend maken van materialen, met uitzondering van het aanbrengen van lijmlagen en lamineren samenhangend met drukprocessen;
12.2 het toepassen van de volgende drukprocessen: illustratiediepdruk of rotatiezeefdruk.
</t>
        </r>
      </text>
    </comment>
    <comment ref="B41" authorId="0" shapeId="0" xr:uid="{00000000-0006-0000-0300-000015000000}">
      <text>
        <r>
          <rPr>
            <b/>
            <sz val="9"/>
            <color indexed="81"/>
            <rFont val="Tahoma"/>
            <family val="2"/>
          </rPr>
          <t>Marc Peeters:</t>
        </r>
        <r>
          <rPr>
            <sz val="9"/>
            <color indexed="81"/>
            <rFont val="Tahoma"/>
            <family val="2"/>
          </rPr>
          <t xml:space="preserve">
Toelichting:
13.1 voor het vervaardigen van koolelektroden.
</t>
        </r>
      </text>
    </comment>
    <comment ref="B42" authorId="0" shapeId="0" xr:uid="{00000000-0006-0000-0300-000016000000}">
      <text>
        <r>
          <rPr>
            <b/>
            <sz val="9"/>
            <color indexed="81"/>
            <rFont val="Tahoma"/>
            <family val="2"/>
          </rPr>
          <t>Marc Peeters:</t>
        </r>
        <r>
          <rPr>
            <sz val="9"/>
            <color indexed="81"/>
            <rFont val="Tahoma"/>
            <family val="2"/>
          </rPr>
          <t xml:space="preserve">
Toelichting:
14.1 het kweken van algen;
</t>
        </r>
      </text>
    </comment>
    <comment ref="B43" authorId="0" shapeId="0" xr:uid="{00000000-0006-0000-0300-000017000000}">
      <text>
        <r>
          <rPr>
            <b/>
            <sz val="9"/>
            <color indexed="81"/>
            <rFont val="Tahoma"/>
            <family val="2"/>
          </rPr>
          <t>Marc Peeters:</t>
        </r>
        <r>
          <rPr>
            <sz val="9"/>
            <color indexed="81"/>
            <rFont val="Tahoma"/>
            <family val="2"/>
          </rPr>
          <t xml:space="preserve">
Toelichting:
15.1 het in de buitenlucht houden van honden of roofvogels of vogels van de families papegaaien, lori’s, kaketoes, pelikanen, kraanvogels, pinguïns, parelhoenders, reigers en roerdompen en het geslacht pauwen;
15.2 dierentuinen als bedoeld in artikel 4.1 van het Besluit houders van dieren waarvoor op grond van artikel 4.2 van dat besluit een vergunning is vereist;
15.3 het kweken van consumptievis;
15.4 het kweken van ongewervelde dieren;
15.5 het houden van meer dan 1.200 vleesrunderen, behorend tot de diercategorieën A4 tot en met A7, genoemd in de regeling op grond van artikel 1 van de Wet ammoniak en veehouderij;
15.6 het houden van meer dan 2.000 schapen, behorend tot de diercategorie B1, genoemd in de regeling op grond van artikel 1 van de Wet ammoniak en veehouderij, of geiten, behorend tot de diercategorieën C1 tot en met C3, genoemd in de regeling op grond van artikel 1 van de Wet ammoniak en veehouderij;
15.7 het houden van meer dan 3.750 gespeende biggen, behorend tot de diercategorie D.1.1, genoemd in de regeling op grond van artikel 1 van de Wet ammoniak en veehouderij;
15.8 het houden van meer dan 200 stuks melkrundvee, behorend tot de diercategorie A.1 en A.2, genoemd in de regeling op grond van artikel 1 van de Wet ammoniak en veehouderij, waarbij het aantal stuks vrouwelijk jongvee tot 2 jaar niet wordt meegeteld;
15.9 het houden van meer dan 340 stuks vrouwelijk jongvee, behorend tot de diercategorie A.3, genoemd in de regeling op grond van artikel 1 van de Wet ammoniak en veehouderij, of indien het totaal aantal gehouden stuks vrouwelijk jongvee tot 2 jaar en overig melkvee meer dan 340 stuks bedraagt;
15.10 het houden van meer dan 100 paarden, behorend tot de diercategorieën K1 tot en met K4, genoemd in de regeling op grond van artikel 1 van de Wet ammoniak en veehouderij, waarbij het aantal bijbehorende dieren in opfok jonger dan 3 jaar niet wordt meegeteld;
15.11 het houden van meer dan 50 landbouwhuisdieren, behorend tot de diercategorieën genoemd in de regeling op grond van artikel 1 van de Wet ammoniak en veehouderij of dieren die op vergelijkbare wijze worden gehouden, anders dan bedoeld in de onderdelen e tot en met j en anders dan pluimvee, vleesvarkens of zeugen, tenzij de inrichting een kinderboerderij betreft;
15.12 het houden van pelsdieren;
15.13 het slachten van meer dan 10.000 kilogram levend gewicht aan dieren per week;
15.14 het verwerken van dierlijke bijproducten tot eiwit, olie, vet, gelatine, collageen, dicalciumfosfaat, bloedproducten of farmaceutische producten;
15.15 het vervaardigen of verven van bont, het ontharen of looien van huiden, of het verven of finishen van leer met uitzondering van het finishen van leer, samenhangend met drukprocessen;
15.16 de verwerking van dierlijke bijproducten, bedoeld in artikel 24, eerste lid, onder a, van de EG-verordening dierlijke bijproducten, voor zover het betreft categorie 1- en categorie 2-materiaal als bedoeld in artikel 8 respectievelijk artikel 9 van die verordening;
15.17 de verwijdering van dierlijke bijproducten en afgeleide producten, bedoeld in artikel 24, eerste lid, onder b en c, van de EG-verordening dierlijke bijproducten.
</t>
        </r>
      </text>
    </comment>
    <comment ref="B44" authorId="0" shapeId="0" xr:uid="{00000000-0006-0000-0300-000018000000}">
      <text>
        <r>
          <rPr>
            <b/>
            <sz val="9"/>
            <color indexed="81"/>
            <rFont val="Tahoma"/>
            <family val="2"/>
          </rPr>
          <t>Marc Peeters:</t>
        </r>
        <r>
          <rPr>
            <sz val="9"/>
            <color indexed="81"/>
            <rFont val="Tahoma"/>
            <family val="2"/>
          </rPr>
          <t xml:space="preserve">
Toelichting:
16.1 het pasteuriseren van compost voor de champignonteelt;
</t>
        </r>
      </text>
    </comment>
    <comment ref="B46" authorId="0" shapeId="0" xr:uid="{00000000-0006-0000-0300-000019000000}">
      <text>
        <r>
          <rPr>
            <b/>
            <sz val="9"/>
            <color indexed="81"/>
            <rFont val="Tahoma"/>
            <family val="2"/>
          </rPr>
          <t>Marc Peeters:</t>
        </r>
        <r>
          <rPr>
            <sz val="9"/>
            <color indexed="81"/>
            <rFont val="Tahoma"/>
            <family val="2"/>
          </rPr>
          <t xml:space="preserve">
Toelichting:
18.1 het opslaan van ruwe cacao;
</t>
        </r>
      </text>
    </comment>
    <comment ref="B47" authorId="0" shapeId="0" xr:uid="{00000000-0006-0000-0300-00001A000000}">
      <text>
        <r>
          <rPr>
            <b/>
            <sz val="9"/>
            <color indexed="81"/>
            <rFont val="Tahoma"/>
            <family val="2"/>
          </rPr>
          <t>Marc Peeters:</t>
        </r>
        <r>
          <rPr>
            <sz val="9"/>
            <color indexed="81"/>
            <rFont val="Tahoma"/>
            <family val="2"/>
          </rPr>
          <t xml:space="preserve">
Toelichting:
19.1 sport of recreatie die per jaar 500.000 bezoekers of meer trekken;
19.2 het gebruiken van gemotoriseerde modelvliegtuigen, modelvaartuigen of modelvoertuigen in de open lucht;
19.3 het gebruiken van bromfietsen, motorvoertuigen of andere gemotoriseerde voertuigen of vaartuigen in wedstrijdverband of voor recreatieve doeleinden in de open lucht;
19.4 het in de buitenlucht beoefenen van wedstrijdsport waar permanente voorzieningen zijn voor de gelijktijdige aanwezigheid van meer dan 6.000 bezoekers;
19.5 het geven van muziekuitvoeringen in de buitenlucht waar tegelijk meer dan 5.000 bezoekers aanwezig kunnen zijn;
19.6 het schieten in de open lucht met wapens werkend met luchtdruk of gasdruk, met uitzondering van inrichtingen voor het traditioneel schieten of het paintballspel.
</t>
        </r>
      </text>
    </comment>
    <comment ref="B48" authorId="0" shapeId="0" xr:uid="{00000000-0006-0000-0300-00001B000000}">
      <text>
        <r>
          <rPr>
            <b/>
            <sz val="9"/>
            <color indexed="81"/>
            <rFont val="Tahoma"/>
            <family val="2"/>
          </rPr>
          <t>Marc Peeters:</t>
        </r>
        <r>
          <rPr>
            <sz val="9"/>
            <color indexed="81"/>
            <rFont val="Tahoma"/>
            <family val="2"/>
          </rPr>
          <t xml:space="preserve">
Toelichting:
20.1 het vervaardigen, repareren, proefdraaien of uitwendig reinigen van vliegtuigen;
20.2 het bouwen van metalen pleziervaartuigen met een langs de waterlijn te meten lengte van 25 meter of meer;
20.3 het vervaardigen, onderhouden, repareren of het behandelen van de oppervlakte van schepen anders dan pleziervaartuigen;
20.4 het afmeren van zeegaande veerboten;
20.5 het overslaan van schip naar schip;
20.6 het reinigen van tankschepen;
20.7 het voor meer dan 24 uur parkeren van vervoerseenheden met gevaarlijke stoffen;
20.8 het parkeren van meer dan 3 vervoerseenheden met gevaarlijke stoffen.
20.9 voor het onderhouden, repareren, behandelen van de oppervlakte, keuren, reinigen, verhandelen, verhuren of proefdraaien van spoorvoertuigen of onderdelen daarvan,bestemd voor het vervoer over krachtens artikel 2 van de Spoorwegwet aangewezen hoofdspoorwegen, of onderdelen daarvan;
</t>
        </r>
      </text>
    </comment>
    <comment ref="B49" authorId="0" shapeId="0" xr:uid="{00000000-0006-0000-0300-00001C000000}">
      <text>
        <r>
          <rPr>
            <b/>
            <sz val="9"/>
            <color indexed="81"/>
            <rFont val="Tahoma"/>
            <family val="2"/>
          </rPr>
          <t>Marc Peeters:</t>
        </r>
        <r>
          <rPr>
            <sz val="9"/>
            <color indexed="81"/>
            <rFont val="Tahoma"/>
            <family val="2"/>
          </rPr>
          <t xml:space="preserve">
Toelichting:
21.1 meer dan 1 kg zwart kruit;
21.2 meer dan 50 kg rookzwak kruit;
21.3 meer dan 250.000 munitiepatronen of hagelpatronen dan wel onderdelen daarvan voor vuurwapens;
21.4 voor schieten met vuurwapens of werpen met ontvlambare of ontplofbare voorwerpen, met uitzondering van inrichtingen waar in een gebouw, zonder open zijden en met een gesloten afdekking wordt geschoten met vuurwapens met een kaliber van 0,5 inch of minder of historische vuurwapens als bedoeld in artikel 18, eerste lid onder b tot en met d van de Regeling wapens en munitie en inrichtingen voor het traditioneel schieten.
</t>
        </r>
      </text>
    </comment>
    <comment ref="B50" authorId="0" shapeId="0" xr:uid="{00000000-0006-0000-0300-00001D000000}">
      <text>
        <r>
          <rPr>
            <b/>
            <sz val="9"/>
            <color indexed="81"/>
            <rFont val="Tahoma"/>
            <family val="2"/>
          </rPr>
          <t>Marc Peeters:</t>
        </r>
        <r>
          <rPr>
            <sz val="9"/>
            <color indexed="81"/>
            <rFont val="Tahoma"/>
            <family val="2"/>
          </rPr>
          <t xml:space="preserve">
Toelichting:
22.1 academische ziekenhuizen als bedoeld in artikel 1.13 van de Wet op het hoger onderwijs en het wetenschappelijk onderzoek;
22.2 inrichtingen die krachtens de Wet toelating zorginstellingen zijn aangewezen als instellingen voor medisch-specialistische zorg.
</t>
        </r>
      </text>
    </comment>
    <comment ref="B51" authorId="0" shapeId="0" xr:uid="{00000000-0006-0000-0300-00001E000000}">
      <text>
        <r>
          <rPr>
            <b/>
            <sz val="9"/>
            <color indexed="81"/>
            <rFont val="Tahoma"/>
            <family val="2"/>
          </rPr>
          <t>Marc Peeters:</t>
        </r>
        <r>
          <rPr>
            <sz val="9"/>
            <color indexed="81"/>
            <rFont val="Tahoma"/>
            <family val="2"/>
          </rPr>
          <t xml:space="preserve">
Toelichting
23.1 Inrichtingen waarbij sprake is van een spoorwegemplacement
23.2 het voor meer dan 24 uur parkeren van vervoerseenheden met gevaarlijke stoffen;
23.3 het parkeren van meer dan 3 vervoerseenheden met gevaarlijke stoffen.
23.4 spoorwegemplacementen die in hoofdzaak worden gebruikt door de Nederlandse of een 
bondgenootschappelijke krijgsmacht;
</t>
        </r>
      </text>
    </comment>
    <comment ref="B52" authorId="0" shapeId="0" xr:uid="{00000000-0006-0000-0300-00001F000000}">
      <text>
        <r>
          <rPr>
            <b/>
            <sz val="9"/>
            <color indexed="81"/>
            <rFont val="Tahoma"/>
            <family val="2"/>
          </rPr>
          <t>Marc Peeters:</t>
        </r>
        <r>
          <rPr>
            <sz val="9"/>
            <color indexed="81"/>
            <rFont val="Tahoma"/>
            <family val="2"/>
          </rPr>
          <t xml:space="preserve">
Toelichting: 
24.1 van buiten de inrichting afkomstige gebruikte drukhouders, insluitsystemen, ketels of vaten;
24.2 mobiele tanks, tankwagens, tankcontainers of bulkcontainers waarin gevaarlijke stoffen, preparaten of producten zijn vervoerd;
24.3 mobiele tanks, tankwagens, tank- of bulkcontainers die niet in de inrichting zijn geladen of gelost.
</t>
        </r>
      </text>
    </comment>
    <comment ref="B53" authorId="0" shapeId="0" xr:uid="{00000000-0006-0000-0300-000020000000}">
      <text>
        <r>
          <rPr>
            <b/>
            <sz val="9"/>
            <color indexed="81"/>
            <rFont val="Tahoma"/>
            <family val="2"/>
          </rPr>
          <t>Marc Peeters:</t>
        </r>
        <r>
          <rPr>
            <sz val="9"/>
            <color indexed="81"/>
            <rFont val="Tahoma"/>
            <family val="2"/>
          </rPr>
          <t xml:space="preserve">
Toelichting:
25.1 voor het oefenen van brandbestrijdingstechnieken.
</t>
        </r>
      </text>
    </comment>
    <comment ref="B54" authorId="0" shapeId="0" xr:uid="{00000000-0006-0000-0300-000021000000}">
      <text>
        <r>
          <rPr>
            <b/>
            <sz val="9"/>
            <color indexed="81"/>
            <rFont val="Tahoma"/>
            <family val="2"/>
          </rPr>
          <t>Marc Peeters:</t>
        </r>
        <r>
          <rPr>
            <sz val="9"/>
            <color indexed="81"/>
            <rFont val="Tahoma"/>
            <family val="2"/>
          </rPr>
          <t xml:space="preserve">
Toelichting:
26.1 laboratoria, dierverblijven, opslagruimten of kassen aanwezig zijn, die zijn bestemd voor:
 - de genetische modificatie van organismen of
 - het voor onderwijs, onderzoek, ontwikkeling of niet-industriële doeleinden vermeerderen, 
 opslaan, toepassen, voorhanden hebben, vervoeren, zich ontdoen of vernietigen van 
 genetisch gemodificeerde organismen in hoeveelheden van niet meer dan tien liter 
 cultuurvloeistof per eenheid of in hoeveelheden die om andere redenen zijn te beschouwen 
 als kleinschalig;
26.2 dierverblijven, opslagruimten, kassen of installaties voor productieprocessen aanwezig zijn, die zijn bestemd voor het niet-kleinschalig vermeerderen, opslaan, toepassen, voorhanden hebben, vervoeren, zich ontdoen of vernietigen van genetisch gemodificeerde organismen.
26.3  laboratoria, bestemd voor het ontwikkelen en beproeven van genetisch gemodificeerde 
organismen, van welke activiteiten met toepassing van het Besluit genetisch gemodificeerde organismen milieubeheer is vastgesteld dat deze uitsluitend mogen plaatsvinden met toepassing van voorzieningen en voorschriften, die gelden voor het hoogste krachtens dat besluit bij ministeriële regeling aangewezen niveau;
</t>
        </r>
      </text>
    </comment>
    <comment ref="B55" authorId="0" shapeId="0" xr:uid="{00000000-0006-0000-0300-000022000000}">
      <text>
        <r>
          <rPr>
            <b/>
            <sz val="9"/>
            <color indexed="81"/>
            <rFont val="Tahoma"/>
            <family val="2"/>
          </rPr>
          <t>Marc Peeters:</t>
        </r>
        <r>
          <rPr>
            <sz val="9"/>
            <color indexed="81"/>
            <rFont val="Tahoma"/>
            <family val="2"/>
          </rPr>
          <t xml:space="preserve">
Toelichting:
27.1 het afmeren van zeegaande veerboten;
27.2 het overslaan van schip naar schip;
27.3 het reinigen van tankschepen;
27.4 het voor meer dan 24 uur parkeren van vervoerseenheden met gevaarlijke stoffen;
27.5 het parkeren van meer dan 3 vervoerseenheden met gevaarlijke stoffen.
</t>
        </r>
      </text>
    </comment>
    <comment ref="B56" authorId="0" shapeId="0" xr:uid="{00000000-0006-0000-0300-000023000000}">
      <text>
        <r>
          <rPr>
            <b/>
            <sz val="9"/>
            <color indexed="81"/>
            <rFont val="Tahoma"/>
            <family val="2"/>
          </rPr>
          <t>Marc Peeters:</t>
        </r>
        <r>
          <rPr>
            <sz val="9"/>
            <color indexed="81"/>
            <rFont val="Tahoma"/>
            <family val="2"/>
          </rPr>
          <t xml:space="preserve">
Toelichting:
28.1 Inrichtingen zijnde:
 a. vlootbases die in hoofdzaak worden gebruikt door de Nederlandse of een 
 bondgenootschappelijke zeekrijgsmacht;
 b. vliegbases of vliegkampen, die in hoofdzaak worden gebruikt door de Nederlandse of een 
 bondgenootschappelijke krijgsmacht;
 d. in hoofdzaak bestemd zijn voor het transporteren of het opslaan van brandstof ten behoeve 
 van de Nederlandse of een bondgenootschappelijke krijgsmacht;
 e. in hoofdzaak bestemd zijn voor het opslaan van munitie ten behoeve van de Nederlandse 
 of een bondgenootschappelijke krijgsmacht;
 g. schietkampen, schietranges, schietgebieden, regionale schietterreinen of \
 rayonschietterreinen, die in hoofdzaak worden gebruikt door de Nederlandse of een 
 bondgenootschappelijke krijgsmacht, met uitzondering van inrichtingen waarop uitsluitend met 
 niet scherpe patronen wordt geschoten.
 h. landelijke brandweer oefenplaatsen die in hoofdzaak worden gebruikt door de Nederlandse 
 of een bondgenootschappelijke krijgsmacht;
 i.spoorwegemplacementen die in hoofdzaak worden gebruikt door de Nederlandse of een 
 bondgenootschappelijke krijgsmacht;
</t>
        </r>
      </text>
    </comment>
    <comment ref="B57" authorId="0" shapeId="0" xr:uid="{00000000-0006-0000-0300-000024000000}">
      <text>
        <r>
          <rPr>
            <b/>
            <sz val="9"/>
            <color indexed="81"/>
            <rFont val="Tahoma"/>
            <family val="2"/>
          </rPr>
          <t>Marc Peeters:</t>
        </r>
        <r>
          <rPr>
            <sz val="9"/>
            <color indexed="81"/>
            <rFont val="Tahoma"/>
            <family val="2"/>
          </rPr>
          <t xml:space="preserve">
Toelichting:
29.1 voor de opslag van meer dan 1.500 liter ammoniak in gasflessen;
29.2 voor de opslag van meer dan 1.500 liter ethyleenoxide in gasflessen;
29.3 voor de opslag van gevaarlijke stoffen of CMR-stoffen in gasflessen met een andere inhoud dan ammoniak, ethyleenoxide, verstikkende, oxiderende of brandbare gassen, samengeperste lucht of koelgas;
29.4 voor de opslag van propaan of propeen in meer dan twee opslagtanks;
29.5 voor de opslag van propaan of propeen in een opslagtank met een inhoud van meer dan 13.000 liter;
29.6 voor de opslag van propaan of propeen waarbij het gas, behoudens voor het leegmaken voor verplaatsing van het reservoir, niet uitsluitend in de gasfase aan een reservoir wordt onttrokken;
29.7 voor de opslag van zuurstof in één of meer opslagtanks met een gezamenlijke inhoud van meer dan 100 m3;
29.8 voor de opslag van andere gassen dan propaan, propeen, zuurstof, koolzuur, lucht, argon, helium of stikstof in één of meer opslagtanks;
29.9 voor de opslag van andere gassen dan propaan in ondergrondse opslagtanks;
29.10 voor de opslag van gassen, anders dan in gasflessen, gaspatronen, spuitbussen of opslagtanks;
29.11 voor het afleveren van LPG;
29.12 voor het vullen van gasflessen, met uitzondering van het vullen van:
 -  gasflessen met propaan of butaan vanuit een gasfles van maximaal 150 liter van 
 gasflessen met een inhoud kleiner dan 12 liter;
 -  gasflessen met koolzuur of stikstof;
 -  het vullen van gasflessen met perslucht;
29.13 voor het vullen van spuitbussen, uitgezonderd het niet geautomatiseerd afvullen met stoffen anders dan drijfgassen;
29.14 waar warmtepompen, koelinstallaties of vriesinstallaties aanwezig zijn, met een inhoud per installatie van meer dan 1.500 kilogram ammoniak of 100 kg propaan, butaan of een mengsel van propaan en butaan;
29.15 voor het reduceren van aardgasdruk of het meten van aardgashoeveelheid, voorzover de maximale inlaatzijdige werkdruk meer dan 10.000 kPa bedraagt of een gasexpansieturbine aanwezig is of drukverhogende installaties aanwezig zijn of de gastoevoerleiding een grotere diameter heeft dan 50,8 cm;
29.16 voor het begassen of ontgassen van containers;
29.17 waar een installatie aanwezig is waarin gassen worden gemengd en tot ontbranding worden gebracht met als doel het opwekken van een schokgolf.
</t>
        </r>
      </text>
    </comment>
    <comment ref="B58" authorId="0" shapeId="0" xr:uid="{00000000-0006-0000-0300-000025000000}">
      <text>
        <r>
          <rPr>
            <b/>
            <sz val="9"/>
            <color indexed="81"/>
            <rFont val="Tahoma"/>
            <family val="2"/>
          </rPr>
          <t>Marc Peeters:</t>
        </r>
        <r>
          <rPr>
            <sz val="9"/>
            <color indexed="81"/>
            <rFont val="Tahoma"/>
            <family val="2"/>
          </rPr>
          <t xml:space="preserve">
Toelichting:
30.1 meer dan 25 kg theatervuurwerk als bedoeld in artikel 1.1.1 van het Vuurwerkbesluit, waarbij voor de bepaling van de hoeveelheid vuurwerk wordt uitgegaan van het gewicht van het vuurwerk als zijnde onverpakt vuurwerk als bedoeld in artikel 1.1.1, vijfde lid, onder b, van het Vuurwerkbesluit;
30.2 meer dan 10.000 kg consumentenvuurwerk, waarbij voor de bepaling van de hoeveelheid vuurwerk wordt uitgegaan van het gewicht van het vuurwerk, bedoeld in artikel 1.1.1, vijfde lid, onder b, van het Vuurwerkbesluit;
30.3 meer dan 25 kg in beslag genomen vuurwerk met aan consumentenvuurwerk vergelijkbare eigenschappen in een politiebureau;
30.4 meer dan 1 kg zwart kruit;
30.5 meer dan 50 kg rookzwak kruit;
30.6 meer dan 50 kg netto explosieve massa noodsignaal;
30.7 meer dan 250.000 munitiepatronen of hagelpatronen dan wel onderdelen daarvan voor vuurwapens;
30.8 meer dan 250.000 patronen ten behoeve van schiethamers, of
30.9 andere ontplofbare stoffen dan de hierboven genoemde stoffen en anders dan pyrotechnisch speelgoed.
</t>
        </r>
      </text>
    </comment>
    <comment ref="B59" authorId="0" shapeId="0" xr:uid="{00000000-0006-0000-0300-000026000000}">
      <text>
        <r>
          <rPr>
            <b/>
            <sz val="9"/>
            <color indexed="81"/>
            <rFont val="Tahoma"/>
            <family val="2"/>
          </rPr>
          <t>Marc Peeters:</t>
        </r>
        <r>
          <rPr>
            <sz val="9"/>
            <color indexed="81"/>
            <rFont val="Tahoma"/>
            <family val="2"/>
          </rPr>
          <t xml:space="preserve">
Toelichting:
31.1 voor het blazen, expanderen of schuimen van kunststof met een blaasmiddel anders dan lucht, kooldioxide of stikstof;
31.2 voor het vervaardigen van gevaarlijke stoffen of voor het vervaardigen van verf, lak, drukinkt, lijm, waspoeder of enzymen;
31.3 voor de opslag van polyesterhars en stoffen van ADR klasse 5.1 of klasse 8, verpakkingsgroepen II en III, zonder bijkomend gevaar, in bovengrondse opslagtanks met een inhoud van meer dan 10 m3;
31.4 voor de opslag van gevaarlijke stoffen of CMR-stoffen anders dan propaan, vloeibare brandstoffen, afgewerkte olie als bedoeld in artikel 1 van het Besluit inzamelen afvalstoffen, butanon, ethanol, ethylethanoaat, 4-methyl-2-pentanon, 1-propanol, 2-propanol of propanon in ondergrondse opslagtanks, uitgezonderd de opslag van condensaat bij een inrichting voor het reduceren van aardgasdruk of het meten van aardgashoeveelheid;
31.5 voor de opslag van gevaarlijke stoffen of CMR-stoffen anders dan vloeibare brandstoffen in opslagtanks op een bunkerstation of in de ladingtanks van een bunkerstation;
31.6 voor de opslag van gevaarlijke stoffen of CMR-stoffen anders dan gassen, gasolie, afgewerkte olie, polyesterhars of stoffen van ADR klasse 5.1 of klasse 8, verpakkingsgroepen II en III, zonder bijkomend gevaar, in bovengrondse opslagtanks, uitgezonderd ten hoogste 15 m3 opslag van PER bij een inrichting voor de reiniging van textiel, ten hoogste 5 m3 opslag van tetrahydrothiofeen bij een inrichting waar aardgasdruk wordt gereduceerd of aardgashoeveelheid wordt gemeten en ten hoogste 1,5 m3 opslag van halfzware olie bij een inrichting als bedoeld in artikel 2 van het Besluit landbouw milieubeheer dan wel een glastuinbouwbedrijf als bedoeld in artikel 2, onderdeel a, van het Besluit glastuinbouw zoals deze artikelen luidden onmiddellijk voor het tijdstip waarop deze artikelen zijn vervallen;
31.7 voor de opslag in verpakking van stoffen van ADR klasse 5.2, uitgezonderd:
 - stoffen behorende tot type C, D, E of F van ADR klasse 5.2, waarvoor volgens het 
 ADR temperatuurbeheersing niet vereist is, in een hoeveelheid van ten hoogste dan 
 1.000 kilogram per opslagvoorziening en in LQ-verpakking;
 - stoffen behorende tot type D, E of F van ADR klasse 5.2, waarvoor volgens het ADR 
 temperatuurbeheersing niet vereist is, in een hoeveelheid van ten hoogste 1.000
 kilogram per opslagvoorziening, in andere verpakking dan LQ en voor zover de opslag 
 plaatsvindt bij een inrichting waar rubber of kunststof wordt verwerkt;
 - stoffen behorende tot type G van ADR klasse 5.2;
31.8 voor de opslag van andere gevaarlijke stoffen of CMR-stoffen in verpakking dan genoemd in categorie 2.7, 3.6 of 4.4, onder g, uitgezonderd:
 - stoffen van de klasse 3, 5.1, 7 en 9 van het ADR;
 - stoffen van de klasse 4.1, verpakkingsgroep II en III, en klasse 4.2 en 4.3, verpakkingsgroep 
 I, II en III, van het ADR;
 - stoffen van de klasse 6.2 van het ADR;
 - stoffen van de klasse 6.1 van het ADR, verpakkingsgroep II en III;
 - stoffen van de klasse 6.1 van het ADR, verpakkingsgroep I tot 1.000 kg;
 - stoffen van de klasse 8, verpakkingsgroep I zonder aanvullend etiket nummer 6.1 en 
 verpakkingsgroep II en III, van het ADR;
 - stoffen van de klasse 8, verpakkingsgroep I met aanvullend etiket nummer 6.1, van het ADR 
 tot 1.000 kg;
31.9 voor de opslag van gevaarlijke stoffen of CMR-stoffen anders dan in verpakking, in opslagtanks van metaal of kunststof of in de ladingstanks van een bunkerstation;
31.10 waar:
 - een opslagvoorziening voor verpakte gevaarlijke stoffen, anders dan kunstmeststoffen van 
 meststoffengroep 1 of 2, of CMR-stoffen met een opslagcapaciteit van meer dan 10.000 kg 
 aanwezig is, of
 - op enig moment in een brandcompartiment tijdelijke opslag plaats vindt van in totaal meer 
 dan 10.000 kg gevaarlijke stoffen in verpakking of CMR-stoffen in verpakking;
31.11 waar een praktijkruimte of laboratorium aanwezig is, waar gericht wordt gewerkt met biologische agentia, uitgezonderd een praktijkruimte of laboratorium waar gewerkt wordt met biologische agentia die ingedeeld zijn of worden in groep 1 of groep 2 ingevolge de indeling van risicogroepen van richtlijn 2000/54/EG van het Europees Parlement en de Raad van 18 september 2000 betreffende de bescherming van de werknemers tegen de risico’s van blootstelling aan biologische agentia op het werk;
31.12 voor het afleveren van waterstof;
31.13 voor het afleveren van vloeibaar aardgas;
31.14 voor het verven van bloemen en planten.
</t>
        </r>
      </text>
    </comment>
    <comment ref="B60" authorId="0" shapeId="0" xr:uid="{00000000-0006-0000-0300-000027000000}">
      <text>
        <r>
          <rPr>
            <b/>
            <sz val="9"/>
            <color indexed="81"/>
            <rFont val="Tahoma"/>
            <family val="2"/>
          </rPr>
          <t>Marc Peeters:</t>
        </r>
        <r>
          <rPr>
            <sz val="9"/>
            <color indexed="81"/>
            <rFont val="Tahoma"/>
            <family val="2"/>
          </rPr>
          <t xml:space="preserve">
Toelichting: 
32.1 het opslaan van vloeibare brandstoffen, afgewerkte olie als bedoeld in artikel 1 van het Besluit inzamelen afvalstoffen, butanon, ethanol, ethylethanoaat, 4-methyl-2-pentanon, 1-propanol, 2-propanol of propanon in ondergrondse opslagtanks met een inhoud van meer dan 150 kubieke meter;
32.2 het opslaan van gasolie of afgewerkte olie als bedoeld in artikel 1 van het Besluit inzamelen afvalstoffen in bovengrondse opslagtanks in de buitenlucht met een gezamenlijke inhoud van meer dan 150 m3;
32.3 het opslaan van gasolie of afgewerkte olie als bedoeld in artikel 1 van het Besluit inzamelen afvalstoffen in bovengrondse opslagtanks inpandig met een gezamenlijke inhoud van meer dan 15 m3 per opslagruimte;
32.4 het opslaan van vloeibare brandstoffen in de ladingtanks van een bunkerstation met een inhoud van meer dan 25 kubieke meter, indien de inhoud voor een deel uit lichte olie bestaat;
32.5 het afleveren van vloeibare brandstoffen ten behoeve van openbare verkoop voor motorvoertuigen voor het wegverkeer door een afleverzuil waar aflevering zonder direct toezicht mogelijk is en er minder dan 20 meter afstand is tussen de afleverzuil en een woning van derden, sporthal, zwembad, winkel, hotel, restaurant, kantoorgebouw, bedrijfsgebouw, speeltuin, sportveld, camping, volkstuinencomplex, recreatieterrein, bejaardenoord, verpleeginrichting, ziekenhuis, sanatorium, zwakzinnigeninrichting, gezinsvervangend tehuis, school, telefooncentrale, gebouw met vluchtleidingsapparatuur, elektriciteitscentrale, hoofdschakelstation van de hoofdspoorweginfrastructuur, bedoeld in de Spoorwegwet, object met een hoge infrastructurele waarde, installatie en bovengrondse opslagtank voor brandbare, explosieve of giftige stoffen, en een plaats ten behoeve van de bewaring van gasflessen waarvan de gezamenlijke inhoud meer dan 2.500 liter (waterinhoud) bedraagt van derden;
32.6 het aftappen van LPG uit LPG-tanks.
</t>
        </r>
      </text>
    </comment>
    <comment ref="B61" authorId="0" shapeId="0" xr:uid="{00000000-0006-0000-0300-000028000000}">
      <text>
        <r>
          <rPr>
            <b/>
            <sz val="9"/>
            <color indexed="81"/>
            <rFont val="Tahoma"/>
            <family val="2"/>
          </rPr>
          <t>Marc Peeters:</t>
        </r>
        <r>
          <rPr>
            <sz val="9"/>
            <color indexed="81"/>
            <rFont val="Tahoma"/>
            <family val="2"/>
          </rPr>
          <t xml:space="preserve">
Toelichting: 
33.1 voor het vervaardigen of bewerken van harsen of dierlijke of plantaardige oliën en vetten en voor het opslaan van harsen of dierlijke of plantaardige oliën en vetten in opslagtanks met een gezamenlijke inhoud groter dan 150 m3.
</t>
        </r>
      </text>
    </comment>
    <comment ref="B62" authorId="0" shapeId="0" xr:uid="{00000000-0006-0000-0300-000029000000}">
      <text>
        <r>
          <rPr>
            <b/>
            <sz val="9"/>
            <color indexed="81"/>
            <rFont val="Tahoma"/>
            <family val="2"/>
          </rPr>
          <t>Marc Peeters:</t>
        </r>
        <r>
          <rPr>
            <sz val="9"/>
            <color indexed="81"/>
            <rFont val="Tahoma"/>
            <family val="2"/>
          </rPr>
          <t xml:space="preserve">
Toelichting:
34.1 het vervaardigen of bewerken van anorganische nitraathoudende kunstmeststoffen;
34.2 het opslaan van meststoffen behorende tot meststoffengroep 3 of meststoffengroep 4;
34.3 het opslaan van meer dan 50.000 kilogram meststoffen behorende tot meststoffengroep 2;
34.4 het opslaan van meer dan 600 kubieke meter vaste dierlijke mest;
34.5 het drogen van dierlijke mest anders dan pluimveemest;
34.6 het drogen van pluimveemest indien dat geen onderdeel uitmaakt van een huisvestingssysteem waarvoor krachtens de Wet ammoniak en veehouderij een emissiefactor is vastgesteld;
34.7 het indampen van dunne mest of van digestaat dat overblijft na het vergisten van dierlijke mest;
34.8 het verwerken van dierlijke of overige organische meststoffen of van digestaat dat overblijft na het vergisten van dierlijke mest;
34.9 het opslaan van dierlijke meststoffen die verpompbaar zijn in een of meer mestbassins met een gezamenlijke oppervlakte groter dan 750 vierkante meter of een gezamenlijke inhoud groter dan 2.500 kubieke meter;
34.10 het opslaan van digestaat dat overblijft na het vergisten van ten minste 50% dierlijke uitwerpselen met als nevenbestanddeel uitsluitend producten die krachtens artikel 5 van het Uitvoeringsbesluit Meststoffenwet zijn aangewezen, in een of meer mestbassins met een gezamenlijke oppervlakte groter dan 750 vierkante meter of een gezamenlijke inhoud groter dan 2.500 kubieke meter.
34.11 Voor de berekening van de gezamenlijke oppervlakte en de gezamenlijke inhoud, bedoeld in onderdeel 34.9 en 34.10, worden de inhoud en oppervlakte van ondergrondse mestbassins die zijn voorzien van een afdekking die als vloer kan fungeren en onderdeel zijn van een dierenverblijf, een voormalig dierenverblijf, werktuigberging, opslagvoorziening of erfverharding, niet meegerekend.
</t>
        </r>
      </text>
    </comment>
    <comment ref="B63" authorId="0" shapeId="0" xr:uid="{00000000-0006-0000-0300-00002A000000}">
      <text>
        <r>
          <rPr>
            <b/>
            <sz val="9"/>
            <color indexed="81"/>
            <rFont val="Tahoma"/>
            <family val="2"/>
          </rPr>
          <t>Marc Peeters:</t>
        </r>
        <r>
          <rPr>
            <sz val="9"/>
            <color indexed="81"/>
            <rFont val="Tahoma"/>
            <family val="2"/>
          </rPr>
          <t xml:space="preserve">
Toelichting:
35.1  het vervaardigen of bewerken met apparaten met een individuele nominale belasting op bovenwaarde van meer dan 130 kW of een aansluitwaarde van meer dan 130 kW van keramische producten, bakstenen, sierstenen of bestratingstenen, dakpannen, porselein of aardewerk;
35.2 het opslaan of overslaan van steenkool en ertsen of derivaten van ertsen;
35.3 het malen, roosten, pelletiseren of doen sinteren van ertsen of derivaten daarvan;
35.4 het vervaardigen van cement of cementklinker;
35.5 het vervaardigen of bewerken met apparaten met een individuele nominale belasting op bovenwaarde van meer dan 130 kW of een aansluitwaarde van meer dan 130 kW van glas of glazen voorwerpen;
35.6 het vervaardigen van glasvezel, glazuren, emailles, glaswol of steenwol;
35.7 het vervaardigen van asfalt of asfaltproducten;
35.8 het vervaardigen van cokes uit steenkool;
35.9 het vergassen van steenkool;
35.10 het bewerken of verwerken van gesteente, afkomstig uit kolenmijnen;
35.11 het winnen van steen, met uitzondering van grind en mergel;
35.12 het winnen, breken, malen, zeven of drogen van mergel, zand, grind, kalk, steenkolen of andere mineralen of derivaten daarvan;
35.13 het vervaardigen of drogen van kalkzandsteen en cellenbeton.
</t>
        </r>
      </text>
    </comment>
    <comment ref="B230" authorId="0" shapeId="0" xr:uid="{00000000-0006-0000-0300-00002B000000}">
      <text>
        <r>
          <rPr>
            <b/>
            <sz val="9"/>
            <color indexed="81"/>
            <rFont val="Tahoma"/>
            <family val="2"/>
          </rPr>
          <t>Marc Peeters:</t>
        </r>
        <r>
          <rPr>
            <sz val="9"/>
            <color indexed="81"/>
            <rFont val="Tahoma"/>
            <family val="2"/>
          </rPr>
          <t xml:space="preserve">
Let op: hier invullen (bij werken cf. iTP) OF vanaf regel 254 e.v. om dubbeling te voorkomen.</t>
        </r>
      </text>
    </comment>
    <comment ref="B254" authorId="0" shapeId="0" xr:uid="{00000000-0006-0000-0300-00002C000000}">
      <text>
        <r>
          <rPr>
            <b/>
            <sz val="9"/>
            <color indexed="81"/>
            <rFont val="Tahoma"/>
            <family val="2"/>
          </rPr>
          <t>Marc Peeters:</t>
        </r>
        <r>
          <rPr>
            <sz val="9"/>
            <color indexed="81"/>
            <rFont val="Tahoma"/>
            <family val="2"/>
          </rPr>
          <t xml:space="preserve">
Let op: hier invullen OF (bij werken cf. iTP)  vanaf regel 230 e.v. om dubbeling te voorkomen</t>
        </r>
      </text>
    </comment>
    <comment ref="B255" authorId="0" shapeId="0" xr:uid="{00000000-0006-0000-0300-00002D000000}">
      <text>
        <r>
          <rPr>
            <b/>
            <sz val="9"/>
            <color indexed="81"/>
            <rFont val="Tahoma"/>
            <family val="2"/>
          </rPr>
          <t>Marc Peeters:</t>
        </r>
        <r>
          <rPr>
            <sz val="9"/>
            <color indexed="81"/>
            <rFont val="Tahoma"/>
            <family val="2"/>
          </rPr>
          <t xml:space="preserve">
Verwijderen van kleinschalig asbest zoals pakkingen, vensterbanken, riolering en/of vinyltegels (niet bijv. dakbeschot en uitsluitend hechtgebonden asbest)</t>
        </r>
      </text>
    </comment>
  </commentList>
</comments>
</file>

<file path=xl/sharedStrings.xml><?xml version="1.0" encoding="utf-8"?>
<sst xmlns="http://schemas.openxmlformats.org/spreadsheetml/2006/main" count="2546" uniqueCount="616">
  <si>
    <t>Totaalscore</t>
  </si>
  <si>
    <t>Aantal/jaar</t>
  </si>
  <si>
    <t>verg.verlening milieu bij industriele IPPC inrichtingen</t>
  </si>
  <si>
    <t>Vergunning prov inr (Incl mer, bezw, beroep)</t>
  </si>
  <si>
    <t>revisieverg gem inr. (excl. Mer, bezw, beroep)</t>
  </si>
  <si>
    <t>Veranderings- of deelrevisie</t>
  </si>
  <si>
    <t>Vergunning milieuneutrale verandering</t>
  </si>
  <si>
    <t>Intrekken vergunning ambtshalve</t>
  </si>
  <si>
    <t>Intrekken vergunning op verzoek</t>
  </si>
  <si>
    <t>Beoordeling MER aanmeldingsnotitie</t>
  </si>
  <si>
    <t>Beoordeling MER rapport</t>
  </si>
  <si>
    <t>buiten behandeling laten</t>
  </si>
  <si>
    <t>verg.verlening milieu bij agrarische IPPC inrichtingen</t>
  </si>
  <si>
    <t>vergunningverlening milieu bij overige vergunningsplichtige inrichtingen</t>
  </si>
  <si>
    <t>OBM provinciale inr. (enkelvoudig of meervoudig</t>
  </si>
  <si>
    <t>OBM gemeentelijke inr. (enkelvoudig of meervoudig</t>
  </si>
  <si>
    <t>Verg. verlening milieu bij niet-verg. inrichtingen</t>
  </si>
  <si>
    <t>OBM provinciale inrichting</t>
  </si>
  <si>
    <t>OBM gemeentelijke inr.(Excl beo. MER)</t>
  </si>
  <si>
    <t>Besluit akoestisch/bodem onderzoek bij indienen melding</t>
  </si>
  <si>
    <t>toets intensieve veehouderij</t>
  </si>
  <si>
    <t>Maatwerk voorschrift/doelvoorschriften</t>
  </si>
  <si>
    <t>Melding incidentele activiteiten binnen inrichtingen</t>
  </si>
  <si>
    <t>Vergunningen grondstromen, bouwstoffen en bodem</t>
  </si>
  <si>
    <t>Ontheffing storten buiten de inrichting</t>
  </si>
  <si>
    <t>Melding bodemenergiesysteem</t>
  </si>
  <si>
    <t>Melding grondstromen</t>
  </si>
  <si>
    <t>BUS melding</t>
  </si>
  <si>
    <t>Beschikking evaluatie BUS</t>
  </si>
  <si>
    <t>Specialistisch advies (externe) veiligheid</t>
  </si>
  <si>
    <t>Specialistisch advies afval</t>
  </si>
  <si>
    <t>Specialistisch advies afvalwater</t>
  </si>
  <si>
    <t>Bodem, bouwstoffen en water</t>
  </si>
  <si>
    <t>Specialistisch advies bodem, bouwstoffen en water</t>
  </si>
  <si>
    <t>beoordeling nulsituatie bodemonderzoek</t>
  </si>
  <si>
    <t>Beoordeling tussentijds bodemonderzoek</t>
  </si>
  <si>
    <t>beoordelen eindsituatie onderzoek(incl nazorgmaatregelen)</t>
  </si>
  <si>
    <t>Specialistisch advies geluid en trillingen</t>
  </si>
  <si>
    <t>specialistisch advies geluid en trillingen</t>
  </si>
  <si>
    <t>Beoordeling akoestische rapportage</t>
  </si>
  <si>
    <t>advies over geluidsaspecten incl. te hanteren voorschriften</t>
  </si>
  <si>
    <t>Advies zonebeheer</t>
  </si>
  <si>
    <t>Specialistisch advies luchtkwaliteit (lucht en geur)</t>
  </si>
  <si>
    <t>Specialistisch advies luchtkwaliteit(lucht &amp; geur)</t>
  </si>
  <si>
    <t>Advies luchtkwaliteitsrapport</t>
  </si>
  <si>
    <t>Advies geurrapport</t>
  </si>
  <si>
    <t>Specialistisch advies ecologie (groene wetten)</t>
  </si>
  <si>
    <t>Beoordeling bijzondere omstandigheid groen en ecologie</t>
  </si>
  <si>
    <t>Specialistisch advies energie en klimaat</t>
  </si>
  <si>
    <t>specialistisch advies energie en klimaat</t>
  </si>
  <si>
    <t>BRIKS PRODUCTEN</t>
  </si>
  <si>
    <t>Advies vergunning bouwen en ruimtelijke ordening</t>
  </si>
  <si>
    <t>Vergunning ruimtelijke afwijking (complex)</t>
  </si>
  <si>
    <t>Vergunning ruimtelijke afwijking (eenvoudig)</t>
  </si>
  <si>
    <t>Specialistisch advies bouwfysica</t>
  </si>
  <si>
    <t>Advies bouwfysica</t>
  </si>
  <si>
    <t>Controle bouwfysica</t>
  </si>
  <si>
    <t>Specialistisch avies brandveiligheid</t>
  </si>
  <si>
    <t>Advies brandveiligheid</t>
  </si>
  <si>
    <t>Controle brandveiligheid</t>
  </si>
  <si>
    <t>Specialistisch advies brandveiligheid</t>
  </si>
  <si>
    <t>Specialistisch advies constructieve veiligheid</t>
  </si>
  <si>
    <t>Advies constructieve veiligheid</t>
  </si>
  <si>
    <t>Controle constructieve veiligheid</t>
  </si>
  <si>
    <t>Specialistisch advies bouwakoestiek</t>
  </si>
  <si>
    <t>Advies bouwakoestiek</t>
  </si>
  <si>
    <t>Controle bouwakoestiek</t>
  </si>
  <si>
    <t>Advies toezicht bouwen en ruimtelijke ordening</t>
  </si>
  <si>
    <t>Advies vergunning aanleg (Wro)</t>
  </si>
  <si>
    <t>Vergunning aanleg</t>
  </si>
  <si>
    <t>Advies vergunning voor activiteiten binnen de WABO uit gemeentelijke verordeningen</t>
  </si>
  <si>
    <t>Vergunning voor activiteiten binnen WABO uit gemeentelijke verordeningen</t>
  </si>
  <si>
    <t>Advies cultuurhistorie</t>
  </si>
  <si>
    <t>Controle cultuurhistorie</t>
  </si>
  <si>
    <t>Vergunning voor activiteit monumenten</t>
  </si>
  <si>
    <t>GENERIEKE PRODUCTEN</t>
  </si>
  <si>
    <t>Juridisch advies bij vergunningverlening</t>
  </si>
  <si>
    <t>Juridisch advies</t>
  </si>
  <si>
    <t>Behandeling bezwaar: verweerschrift/pleitnota/besluit op bezwaar</t>
  </si>
  <si>
    <t>Behandeling beroep (hoger beroep): verweerschrift/pleitnota</t>
  </si>
  <si>
    <t>Melding Activiteitenbesluit</t>
  </si>
  <si>
    <t>Gelijkwaardigheidstoets</t>
  </si>
  <si>
    <t>Beschikking bodem (Wbb)</t>
  </si>
  <si>
    <t>Uitvoeren akoestisch onderzoek</t>
  </si>
  <si>
    <t>Ontheffing geluid (APV)</t>
  </si>
  <si>
    <t>Ontheffing hogere waarde geluid</t>
  </si>
  <si>
    <t>Ontheffing stookverbod</t>
  </si>
  <si>
    <t>specialistisch advies groene wetten</t>
  </si>
  <si>
    <t>Milieuadvies bij ruimtelijke plannen</t>
  </si>
  <si>
    <t>Beoordeling melding brandveilig gebruik</t>
  </si>
  <si>
    <t>Meldingen sloop en asbest</t>
  </si>
  <si>
    <t>Melding Sloop</t>
  </si>
  <si>
    <t>Intake</t>
  </si>
  <si>
    <t>Intake van aanvragen/zienswijzen Wabo en OBM</t>
  </si>
  <si>
    <t>Intake van meldingen Activiteitenbesluit</t>
  </si>
  <si>
    <t>Intake van klachten tijdens kantoortijden</t>
  </si>
  <si>
    <t>Intake van verzoeken om handhaving</t>
  </si>
  <si>
    <t>Intake van ongewone voorvallen tijdens kantoortijden</t>
  </si>
  <si>
    <t>Intake van klachten en ongewone voorvallen buiten kantooruren</t>
  </si>
  <si>
    <t>Intake van meldingen asbest, bodem en bouwstoffen</t>
  </si>
  <si>
    <t>Casemanagement</t>
  </si>
  <si>
    <t>Casemanagement van verg. aanvragen (complex)</t>
  </si>
  <si>
    <t>Casemanagement van verg. aanvragen (eenvoudig)</t>
  </si>
  <si>
    <t>Casemanagement van handhavingszaken (complex)</t>
  </si>
  <si>
    <t>Casemanagement van handhavingszaken (eenvoudig)</t>
  </si>
  <si>
    <t>Besluitvorming beschikking vergunning</t>
  </si>
  <si>
    <t>Besluitvorming op aanvragen</t>
  </si>
  <si>
    <t>Publicatie en ter inzage legging</t>
  </si>
  <si>
    <t>publicatie en ter inzage legging</t>
  </si>
  <si>
    <t>Probleemanalyse Vergunningverlening &amp; Advisering</t>
  </si>
  <si>
    <t>Risicoanalyse toezichtstaken</t>
  </si>
  <si>
    <t>Toezicht milieu bij industriele IPPC inrichtingen</t>
  </si>
  <si>
    <t>Toezicht milieu bij agrarische IPPC inrichtingen</t>
  </si>
  <si>
    <t>Toezicht milieu bij overige verg.plichtige inr.</t>
  </si>
  <si>
    <t>Toezicht bij niet verg.plichtige inrichtingen</t>
  </si>
  <si>
    <t>Milieutoezicht bij vergunningen volgens provinciale verordening</t>
  </si>
  <si>
    <t>Milieutoezicht bij stoffen en preparaten en GGO's</t>
  </si>
  <si>
    <t>Milieutoezicht bij producten en toestellen</t>
  </si>
  <si>
    <t>Milieutoezicht bij opsporing en winning natuurlijke hulpbronnen</t>
  </si>
  <si>
    <t>Milieutoezicht bij werken en infrastructurele voorzieningen</t>
  </si>
  <si>
    <t>Milieutoezicht bij grondstromen, bouwstoffen en bodem</t>
  </si>
  <si>
    <t>Milieutoezicht opsporen milieucriminaliteit buitengebied</t>
  </si>
  <si>
    <t>Toezicht bij aanleg (Wro)</t>
  </si>
  <si>
    <t>Toezicht op activiteiten binnen de WABO uit gemeentelijke verordeningen</t>
  </si>
  <si>
    <t>Toezicht (WABO) gemeentelijke verordeningen</t>
  </si>
  <si>
    <t>Advies na meldingen, klachten en ongewone voorvallen</t>
  </si>
  <si>
    <t>Criteria met wegingsfactor</t>
  </si>
  <si>
    <t>Externe veiligheid</t>
  </si>
  <si>
    <t>Score</t>
  </si>
  <si>
    <t>Weging</t>
  </si>
  <si>
    <t>Subtotaal</t>
  </si>
  <si>
    <t>Bodemkwaliteit</t>
  </si>
  <si>
    <t>Geluid</t>
  </si>
  <si>
    <t>Luchtkwaliteit en geur</t>
  </si>
  <si>
    <t>Waterkwaliteit</t>
  </si>
  <si>
    <t>Constructieve veiligheid</t>
  </si>
  <si>
    <t>Gezondheid</t>
  </si>
  <si>
    <t>Ruimtelijke en esth. inpassing</t>
  </si>
  <si>
    <t>Monument. en arch. waarde</t>
  </si>
  <si>
    <t>(Strijdig) gebruik</t>
  </si>
  <si>
    <t>Zelfredzaamheid</t>
  </si>
  <si>
    <t>Aantal personen</t>
  </si>
  <si>
    <t>Bereikbaarheid</t>
  </si>
  <si>
    <t>Slaapfunctie</t>
  </si>
  <si>
    <t>Brandoverslag</t>
  </si>
  <si>
    <t>Sociale veiligheid</t>
  </si>
  <si>
    <t>Leefbaarheid</t>
  </si>
  <si>
    <t>Openbare orde</t>
  </si>
  <si>
    <t>Afval</t>
  </si>
  <si>
    <t>Verkeersaantr. werking</t>
  </si>
  <si>
    <t>©</t>
  </si>
  <si>
    <t>Kengetal</t>
  </si>
  <si>
    <t>Benodigde uren</t>
  </si>
  <si>
    <t>Rekenblad UP Vergunningverlening &amp; Advisering</t>
  </si>
  <si>
    <t>Woonfunctie (woonwagen)</t>
  </si>
  <si>
    <t>Woonfunctie (woongebouw)</t>
  </si>
  <si>
    <t>Woonfunctie (overig)</t>
  </si>
  <si>
    <t>Bijeenkomstfunctie (kinderopvang)</t>
  </si>
  <si>
    <t>Bijeenkomstfunctie (overig)</t>
  </si>
  <si>
    <t>celfunctie</t>
  </si>
  <si>
    <t>gezondheidszorgfunctie (met bedgebied)</t>
  </si>
  <si>
    <t>gezondheidszorgfunctie (overig)</t>
  </si>
  <si>
    <t>industriefunctie licht</t>
  </si>
  <si>
    <t>industriefunctie licht dieren</t>
  </si>
  <si>
    <t>industriefunctie overig</t>
  </si>
  <si>
    <t>kantoorfunctie</t>
  </si>
  <si>
    <t>logiesfunctie</t>
  </si>
  <si>
    <t>onderwijsfunctie</t>
  </si>
  <si>
    <t>sportfunctie</t>
  </si>
  <si>
    <t>winkelfunctie</t>
  </si>
  <si>
    <t>parkeergarage / stalling</t>
  </si>
  <si>
    <t>overige gebruiksfunctie (overig)</t>
  </si>
  <si>
    <t>bouwwerk geen gebouwzijnde (wegtunnel)</t>
  </si>
  <si>
    <t>bouwwerk geen gebouwzijnde (overig)</t>
  </si>
  <si>
    <t>Naleefgedrag</t>
  </si>
  <si>
    <t>Realisatiefase</t>
  </si>
  <si>
    <t>Publiek categorie 1 &lt; €100.000</t>
  </si>
  <si>
    <t>Bedrijf categorie 1 &lt; €100.000</t>
  </si>
  <si>
    <t>Wonen categorie 1 &lt; €100.000 (complex)</t>
  </si>
  <si>
    <t>Wonen categorie 2  €100.000 - €1.000.000</t>
  </si>
  <si>
    <t>Wonen categorie 3 &gt; €1.000.000</t>
  </si>
  <si>
    <t>Publiek categorie 3 &gt; €1.000.000</t>
  </si>
  <si>
    <t>Publiek categorie 2  €100.000 - €1.000.000</t>
  </si>
  <si>
    <t>Bedrijf categorie 2  €100.000 - €1.000.000</t>
  </si>
  <si>
    <t>Bedrijf categorie 3 &gt; €1.000.000</t>
  </si>
  <si>
    <t>Wonen - laagbouw</t>
  </si>
  <si>
    <t>Wonen - hoogbouw</t>
  </si>
  <si>
    <t>Publiek/Bedrijf - laagbouw</t>
  </si>
  <si>
    <t>Publiek/Bedrijf - hoogbouw</t>
  </si>
  <si>
    <t>Milieu Risicovolle Sloop - Uitgebreide sloopactiviteit</t>
  </si>
  <si>
    <t>ingetrokken aanvraag(tijdens procedure)</t>
  </si>
  <si>
    <t>Specialistisch advies luchtkwaliteit (lucht &amp; geur)</t>
  </si>
  <si>
    <t>Tijdelijke verkeersmaatregel</t>
  </si>
  <si>
    <t>ontheffing RVV</t>
  </si>
  <si>
    <t>stookontheffing</t>
  </si>
  <si>
    <t>aanwijzing koopzondagen</t>
  </si>
  <si>
    <t>A-Evenementen</t>
  </si>
  <si>
    <t>B-Evenementen</t>
  </si>
  <si>
    <t>C-Evenementen</t>
  </si>
  <si>
    <t>Strafrechtelijk optreden/flankerend optreden</t>
  </si>
  <si>
    <t>Administratie Processen verbaal</t>
  </si>
  <si>
    <t>adm. afwikkeling bestuurlijke strafbeschikking</t>
  </si>
  <si>
    <t>opstellen mini proces verbaal</t>
  </si>
  <si>
    <t>opstellen uitgebreid proces verbaal</t>
  </si>
  <si>
    <t>APV</t>
  </si>
  <si>
    <t>Vergunning tijdelijke reclame</t>
  </si>
  <si>
    <t>exploitatievergunning horeca</t>
  </si>
  <si>
    <t>ontheffing sluitingsuur</t>
  </si>
  <si>
    <t>vergunning seksinrichting/escortbedrijf</t>
  </si>
  <si>
    <t>ontheffing overige geluidshinder, incl. geluidswagen, knalapparaten</t>
  </si>
  <si>
    <t>collectevergunning</t>
  </si>
  <si>
    <t>collectevergunning incidenteel</t>
  </si>
  <si>
    <t xml:space="preserve">standplaatsvergunning  </t>
  </si>
  <si>
    <t>standplaatsvergunning/ventvergunning doorlopend</t>
  </si>
  <si>
    <t>venten</t>
  </si>
  <si>
    <t>ontheffing parkeren grote voertuigen</t>
  </si>
  <si>
    <t>Afvalstoffenverordening</t>
  </si>
  <si>
    <t>kledinginzamelingvergunning</t>
  </si>
  <si>
    <t>oud papierinzameling</t>
  </si>
  <si>
    <t>Verkeer</t>
  </si>
  <si>
    <t>aanstellingsbesluiten verkeersregelaars</t>
  </si>
  <si>
    <t>Winkeltijdenwet</t>
  </si>
  <si>
    <t>ontheffing Winkeltijdenwet</t>
  </si>
  <si>
    <t>Brandveiligheidsverordening</t>
  </si>
  <si>
    <t>Wet op de kansspelen</t>
  </si>
  <si>
    <t>Vergunning loterij</t>
  </si>
  <si>
    <t>Melding klein kansspel</t>
  </si>
  <si>
    <t>Vergunning kansspelautomaten</t>
  </si>
  <si>
    <t>Drank- en horecawet</t>
  </si>
  <si>
    <t>Vergunning art. 3 DHW  reguliere horeca</t>
  </si>
  <si>
    <t>Vergunning art. 3 paracommerciële instellingen</t>
  </si>
  <si>
    <t>Melding art. 30 Dhw</t>
  </si>
  <si>
    <t>Melding nieuwe leidinggevenden art. 30 A Dhw</t>
  </si>
  <si>
    <t>Ontheffing art. 35 DHW</t>
  </si>
  <si>
    <t>overig: lijst horeca-ondernemers</t>
  </si>
  <si>
    <t>Weekmarkten</t>
  </si>
  <si>
    <t>standplaatsvergunning o.g.v. Marktverordening</t>
  </si>
  <si>
    <t>Intrekken standplaatsvergunning</t>
  </si>
  <si>
    <t>toezicht</t>
  </si>
  <si>
    <t>overleg</t>
  </si>
  <si>
    <t>wachtlijst</t>
  </si>
  <si>
    <t>Jaarlijkse verpachting</t>
  </si>
  <si>
    <t>afwijzingen</t>
  </si>
  <si>
    <t>overleg extern adviseur</t>
  </si>
  <si>
    <t>Waterwingebieden</t>
  </si>
  <si>
    <t>Grondwaterbeschermingebieden</t>
  </si>
  <si>
    <t>Gesloten stortplaatsen</t>
  </si>
  <si>
    <t>Producten en toestellen</t>
  </si>
  <si>
    <t>Stoffen, preparaten en Genetisch Gemodificeerde Organismen</t>
  </si>
  <si>
    <t>Werken en infrastructurele voorzieningen</t>
  </si>
  <si>
    <t>Opsporing (zoeken naar) en winning van natuurlijk hulpbronnen</t>
  </si>
  <si>
    <t>Grondstromen en bouwstoffen (Besluit bodemkwaliteit)</t>
  </si>
  <si>
    <t>Bodem (Wet bodembescherming)</t>
  </si>
  <si>
    <t>Buitengebied</t>
  </si>
  <si>
    <t>Niet risicovol sloopwerk</t>
  </si>
  <si>
    <t>Risicovol sloopwerk</t>
  </si>
  <si>
    <t>Toezicht na meldingen, klachten en ongewone voorvallen bij inr. en activiteiten onder Basistakenpakket</t>
  </si>
  <si>
    <t>Activiteit aanleggen</t>
  </si>
  <si>
    <t>Cultuurhistorie (Monumenten, erfgoed, beschermd stads- en dorpsgezicht, archeologie)</t>
  </si>
  <si>
    <t>Juridische (collegiale) toets vergunningaanvragen</t>
  </si>
  <si>
    <t>Juridische toets concept vergunning</t>
  </si>
  <si>
    <t>Juridische toets afwijkingsbesluiten (binnenplans, kruimel, projectbesluit)</t>
  </si>
  <si>
    <t>Bezwaar vergunningen</t>
  </si>
  <si>
    <t>Voorlopige voorziening vergunningen</t>
  </si>
  <si>
    <t>Beroep vergunningen</t>
  </si>
  <si>
    <t>Hoger beroep vergunningen</t>
  </si>
  <si>
    <t>Bezwaar legesheffing</t>
  </si>
  <si>
    <t>Beroep legesheffing</t>
  </si>
  <si>
    <t>Hoger beroep legesheffing</t>
  </si>
  <si>
    <t>Ingebrekestellingen (Wet dwangsom)</t>
  </si>
  <si>
    <t>Intrekking vergunning (bijvoorbeeld wanneer daarvan langdurig geen gebruik is gemaakt)</t>
  </si>
  <si>
    <t>Besluit</t>
  </si>
  <si>
    <t xml:space="preserve">Bezwaar </t>
  </si>
  <si>
    <t>Beroep</t>
  </si>
  <si>
    <t>Hoger beroep</t>
  </si>
  <si>
    <t>Voorlopige voorziening</t>
  </si>
  <si>
    <t>Vraagbaak ad hoc-situaties</t>
  </si>
  <si>
    <t>Handhavingsverzoek</t>
  </si>
  <si>
    <t>Last onder dwangsom</t>
  </si>
  <si>
    <t xml:space="preserve">Invorderingsprocedure </t>
  </si>
  <si>
    <t>Stil leggen bouw (schriftelijke bevestiging)</t>
  </si>
  <si>
    <t>Last onder bestuursdwang</t>
  </si>
  <si>
    <t>Intrekken vergunning (als sanctie)</t>
  </si>
  <si>
    <t>Gedogen</t>
  </si>
  <si>
    <t>Ingebrekestelling (Wet dwangsom), besluit</t>
  </si>
  <si>
    <t>Flankerend optreden</t>
  </si>
  <si>
    <t>Woningontruiming</t>
  </si>
  <si>
    <t>Overige (juridische) werkzaamheden</t>
  </si>
  <si>
    <t>WOB-verzoeken (besluit en informatie verzamelen)</t>
  </si>
  <si>
    <t>Bezwaar Wob-verzoeken</t>
  </si>
  <si>
    <t>Beroep Wob-verzoeken</t>
  </si>
  <si>
    <t>Juridische werkzaamheden VTH</t>
  </si>
  <si>
    <t>Totaal Juridisch VTH</t>
  </si>
  <si>
    <t>Bestuurlijke prioriteiten &amp; projecten</t>
  </si>
  <si>
    <t>Aantal</t>
  </si>
  <si>
    <t>Landelijke projecten/prioriteiten</t>
  </si>
  <si>
    <t>Regionale projecten/prioriteiten</t>
  </si>
  <si>
    <t>Lokale projecten/prioriteiten</t>
  </si>
  <si>
    <t>Subtotaal regionale projecten</t>
  </si>
  <si>
    <t>Subtotaal landelijke projecten</t>
  </si>
  <si>
    <t>Subtotaal lokale projecten</t>
  </si>
  <si>
    <t>Totaal bestuurlijke prioriteten &amp; projecten</t>
  </si>
  <si>
    <t>Parkeren / verkeer</t>
  </si>
  <si>
    <t>Hondepoep</t>
  </si>
  <si>
    <t>Voorwerpen op of aan de weg / reclame</t>
  </si>
  <si>
    <t>Afvalinzamelaars / afvaldumpingen containerparkjes</t>
  </si>
  <si>
    <t>Oog- en oorfunctie veiligheidsissues (jeugd, woonoverlast, inbraak)</t>
  </si>
  <si>
    <t>Afvaldumpingen</t>
  </si>
  <si>
    <t>Stoken</t>
  </si>
  <si>
    <t>Motorcrossen</t>
  </si>
  <si>
    <t>Parkeren/verkeer</t>
  </si>
  <si>
    <t>Geluidsoverlast</t>
  </si>
  <si>
    <t>Waterrecreatie</t>
  </si>
  <si>
    <t>Parkeren</t>
  </si>
  <si>
    <t>Horecacontroles brandveiligheid tijdens feestdagen (kerst, EK-WK, carnaval)</t>
  </si>
  <si>
    <t>Groen</t>
  </si>
  <si>
    <t>Natuurwetten (Flora- en Faunawet, natuurbeschermingswet, Boswet, etc.)</t>
  </si>
  <si>
    <t>APV (vellen houtopstanden, herplantplicht, plukken paddestoelen)</t>
  </si>
  <si>
    <t>Overig (beschermde diersoorten, crossen in buitengebied, verkeer in buitengebied/stiltegebied, uitrijden mest)</t>
  </si>
  <si>
    <t>Bodem</t>
  </si>
  <si>
    <t>Toezicht BBK</t>
  </si>
  <si>
    <t>Toezicht bodem overig</t>
  </si>
  <si>
    <t>Afwikkeling pv's (milieu, bouwen, slopen, bestemmingsplan, groene wetgeving, WED overig)</t>
  </si>
  <si>
    <t>Kappen</t>
  </si>
  <si>
    <t>Uitwegen</t>
  </si>
  <si>
    <t>Vergunning voorwerpen op of aan de weg (containers, steigers, kranen etc)</t>
  </si>
  <si>
    <t>Toezicht groene wetten</t>
  </si>
  <si>
    <t>Milieuadvies ruimtelijke plannen</t>
  </si>
  <si>
    <t>Luchtkwaliteit</t>
  </si>
  <si>
    <t>Afvalwater</t>
  </si>
  <si>
    <t>Integrale controles Horecainrichtingen (incl. sluitingsuur, exploitatievergunning en DHW, terrassen, Wet op de kansspelen), incl paracommerciële inrichtingen</t>
  </si>
  <si>
    <t>Alcoholgebruik jongeren</t>
  </si>
  <si>
    <t>1. Energie-industrieën</t>
  </si>
  <si>
    <t>2. Productie en verwerking van metalen</t>
  </si>
  <si>
    <t>3. Minerale industrie</t>
  </si>
  <si>
    <t>4. Chemische industrie</t>
  </si>
  <si>
    <t>5. Afvalbeheer</t>
  </si>
  <si>
    <t>6. Andere IPPC activiteiten</t>
  </si>
  <si>
    <t>1. Intensieve pluimveehouderij</t>
  </si>
  <si>
    <t>2. Intensieve varkenshouderij</t>
  </si>
  <si>
    <t>1. Installaties</t>
  </si>
  <si>
    <t>2. Afval industrie (opslag en be- en verwerking, inclusief autodemontage, incl. grondopslag)</t>
  </si>
  <si>
    <t>3. Afvalwaterzuivering industrie</t>
  </si>
  <si>
    <t>4. Metalektro industrie</t>
  </si>
  <si>
    <t>5. Kunststofverwerkende industrie (verwerking thermoplasten)</t>
  </si>
  <si>
    <t>6. Hout industrie</t>
  </si>
  <si>
    <t>7. Keramische industrie</t>
  </si>
  <si>
    <t>8. Voedingsmiddelen industrie</t>
  </si>
  <si>
    <t>9. Textiel industrie</t>
  </si>
  <si>
    <t>10. Papier industrie</t>
  </si>
  <si>
    <t>11. Energie industrie</t>
  </si>
  <si>
    <t>12. Grafische industrie</t>
  </si>
  <si>
    <t>13. Koolelektroden industrie</t>
  </si>
  <si>
    <t>14.Glastuinbouw en open teelt</t>
  </si>
  <si>
    <t>15. Veehouderijen, aanwezigheid van dieren</t>
  </si>
  <si>
    <t>16. Champignonkwekerijen</t>
  </si>
  <si>
    <t>17. Loonwerkers</t>
  </si>
  <si>
    <t>18. Groothandel in voedingsmiddelen</t>
  </si>
  <si>
    <t>19. Horeca, sport- en recreatie-inrichtingen</t>
  </si>
  <si>
    <t>20. Herstelinrichtingen voor voer- , vaar- en vliegtuigen</t>
  </si>
  <si>
    <t>21. Schietbanen</t>
  </si>
  <si>
    <t>22. (Niet academische) ziekenhuizen, verpleegtehuizen en medische zorginstellingen</t>
  </si>
  <si>
    <t>23. Spoorwegemplacement</t>
  </si>
  <si>
    <t>24. Reinigingsbedrijven voor drukhouders, insluitsystemen, ketels, vaten, mobiele tanks, tankauto's, tank- of bulkcontainers</t>
  </si>
  <si>
    <t>25. Oefencentra brandbestrijdingstechnieken</t>
  </si>
  <si>
    <t>26. Laboratoria/onderzoeksruimten</t>
  </si>
  <si>
    <t>27. Havensector</t>
  </si>
  <si>
    <t>28. Defensie</t>
  </si>
  <si>
    <t>29. Aanwezigheid van vluchtige stoffen, preparaten of producten</t>
  </si>
  <si>
    <t>30. Aanwezigheid van ontplofbare stoffen, preparaten of producten</t>
  </si>
  <si>
    <t>31. Aanwezigheid van gevaarlijke stoffen, preparaten of producten</t>
  </si>
  <si>
    <t>32. Aanwezigheid van zeer licht ontvlambare, licht ontvlambare, ontvlambare of brandbare vloeistoffen</t>
  </si>
  <si>
    <t>33. Aanwezigheid van harsen, dierlijke of plantaardige oliën en vetten</t>
  </si>
  <si>
    <t>34. Aanwezigheid van dierlijke meststoffen, organische meststoffen, anorganische meststoffen of nitraathoudende meststoffen.</t>
  </si>
  <si>
    <t>35. Aanwezigheid van keramische producten, bak-, sier-, bestratingsstenen, dakpannen, porselein, aardewerk, kalkzandsteen, cement, cementmortel, cementwaren, kalk, betonmortel, betonwaren, ertsen, mineralen, derivaten van ertsen of mineralen, minerale producten, mergel, asbest, asbesthoudende producten, glas, glazen voorwerpen, asfalt, asfalthoudende producten, steen, gesteente, stenen voorwerpen (niet zijnde puin), zand, grind, grond.</t>
  </si>
  <si>
    <t>14. Glastuinbouw en open teelt</t>
  </si>
  <si>
    <t>17. Loonwerkers:</t>
  </si>
  <si>
    <t>24. Reinigingsbedrijven voor drukhouders, insluitsystemen, ketels, vaten, mobiele tanks, tankauto's, tank- of bulkcontainers.</t>
  </si>
  <si>
    <t xml:space="preserve">25. Oefencentra brandbestrijdingstechnieken </t>
  </si>
  <si>
    <t>Invoerlijst Risicoanalyse Toezicht</t>
  </si>
  <si>
    <t>Klachten, meldingen en ongewone voorvallen bij inrichtingen</t>
  </si>
  <si>
    <t>Klachten, meldingen en ongewone voorvallen bij niet-inrichtingen</t>
  </si>
  <si>
    <t>Klachten, meldingen en ongewone voorvallen in de openbare ruimte</t>
  </si>
  <si>
    <t>Specialistisch avies constructieve veiligheid</t>
  </si>
  <si>
    <t>Specialistisch advies cultuurhistorie</t>
  </si>
  <si>
    <t>Range voor prioritering</t>
  </si>
  <si>
    <t>Rood</t>
  </si>
  <si>
    <t>Geel</t>
  </si>
  <si>
    <t>&gt;=</t>
  </si>
  <si>
    <t>Percentage uitvoeren</t>
  </si>
  <si>
    <t>Aantal uitvoeren</t>
  </si>
  <si>
    <t>Uren benodigd</t>
  </si>
  <si>
    <t>Tellingen</t>
  </si>
  <si>
    <t>aantal rood</t>
  </si>
  <si>
    <t>aantal geel</t>
  </si>
  <si>
    <t>aantal groen</t>
  </si>
  <si>
    <t>Uitvoeringsprogramma Toezichtstaken</t>
  </si>
  <si>
    <t>Benodigde personele capaciteit</t>
  </si>
  <si>
    <t>Beschikbare personele capaciteit</t>
  </si>
  <si>
    <t>Totaal benodigd</t>
  </si>
  <si>
    <t>Totaal beschikbaar</t>
  </si>
  <si>
    <t>brandveiligheid tentvergunning</t>
  </si>
  <si>
    <t>Subtotaal Overige (juridische) werkzaamheden</t>
  </si>
  <si>
    <t>Verschil in uren</t>
  </si>
  <si>
    <t>Subtotaal juridisch vergunningverlening</t>
  </si>
  <si>
    <t>Juridisch Vergunningverlening</t>
  </si>
  <si>
    <t>Juridisch Toezicht en Handhaving</t>
  </si>
  <si>
    <t>Subtotaal  Juridisch Toezicht en Handhaving</t>
  </si>
  <si>
    <t>Uren</t>
  </si>
  <si>
    <t>Vergunningverlening bouw (complex)</t>
  </si>
  <si>
    <t>Vergunningverlening bouw (eenvoudig)</t>
  </si>
  <si>
    <t>Kermissen</t>
  </si>
  <si>
    <t>Toezicht gebruiksfase (bestaande bouw)</t>
  </si>
  <si>
    <t>Toezicht centrumgebieden</t>
  </si>
  <si>
    <t>Toezicht agrarische gebieden met (hoge) landschappelijke waarde</t>
  </si>
  <si>
    <t>Toezicht natuur- en bosgebieden</t>
  </si>
  <si>
    <t>Toezicht woongebieden</t>
  </si>
  <si>
    <t>Toezicht dag- en verblijfsrecreatiegebieden</t>
  </si>
  <si>
    <t>Toezicht horeca en evenementen</t>
  </si>
  <si>
    <t>Toezicht groen</t>
  </si>
  <si>
    <t>Toezicht bodem</t>
  </si>
  <si>
    <t>Toezicht bouwen en RO (eenvoudig) - realisatiefase</t>
  </si>
  <si>
    <t>Toezicht bouwen en RO (complex) - realisatiefase</t>
  </si>
  <si>
    <t>Toezicht industrieterreinen</t>
  </si>
  <si>
    <t>Juridische werkzaamheden</t>
  </si>
  <si>
    <t>Dit model voor een regionale risicoanalyse, tevens basis voor een lokaal VTH-uitvoeringsprogramma, is opgesteld in opdracht van de RUD Limburg Noord door:</t>
  </si>
  <si>
    <t>Erik Geurts (gemeente Peel en Maas)</t>
  </si>
  <si>
    <t>Theo Dieleman (gemeente Venray)</t>
  </si>
  <si>
    <t>Michiel Pijpers (MER-Omgevingsdienst)</t>
  </si>
  <si>
    <t>Marc Peeters (MPE-Advies)</t>
  </si>
  <si>
    <t>Regionale Probleemanalyse VTH-taken / Rekenblad UP</t>
  </si>
  <si>
    <t>Vergunningverlening Milieu Klasse I</t>
  </si>
  <si>
    <t>Vergunningverlening Milieu Klasse I en II</t>
  </si>
  <si>
    <t>Vergunningverlening Milieu Klasse I, II, III algemeen</t>
  </si>
  <si>
    <t>Vergunningverlening Milieu Klasse I, II, III sector procesindustrie</t>
  </si>
  <si>
    <t>Vergunningverlening Milieu Klasse I, II, III sector agrarisch</t>
  </si>
  <si>
    <t>Vergunningverlening Milieu Klasse I, II, III sector afval</t>
  </si>
  <si>
    <t>Indeling conform Landelijke Kwaliteitscriteria 2.1</t>
  </si>
  <si>
    <t>Toezicht en handhaving bouwen en ruimtelijke ordening - eenvoudig</t>
  </si>
  <si>
    <t>Casemanagen - eenvoudig</t>
  </si>
  <si>
    <t>Casemanagen - complex</t>
  </si>
  <si>
    <t>Vergunningverlening bouwen en ruimtelijke ordening - eenvoudig</t>
  </si>
  <si>
    <t>Vergunningverlening bouwen en ruimtelijke ordening - complex</t>
  </si>
  <si>
    <t>Generieke deskundigheidsgebieden - Vergunningverlening</t>
  </si>
  <si>
    <t>Generieke deskundigheidsgebieden - Toezicht en handhaving</t>
  </si>
  <si>
    <t>Toezicht en handhaving bouwen en ruimtelijke ordening - complex</t>
  </si>
  <si>
    <t>Toezicht en handhaving  Milieu Klasse I, II, III algemeen</t>
  </si>
  <si>
    <t>Toezicht en handhaving milieu Klasse I en eenvoudige klasse II</t>
  </si>
  <si>
    <t>Toezicht en handhaving  Milieu Klasse I, II, III sector procesindustrie</t>
  </si>
  <si>
    <t>Toezicht en handhaving  Milieu Klasse I, II, III sector agrarisch</t>
  </si>
  <si>
    <t>Toezicht en handhaving  Milieu Klasse I, II, III sector afval</t>
  </si>
  <si>
    <t>Toezicht en handhaving  Milieu Klasse III Brzo</t>
  </si>
  <si>
    <t>Toezicht en handhaving bodem</t>
  </si>
  <si>
    <t>Toezicht en handhaving groene wetten</t>
  </si>
  <si>
    <t>Juridische deskundigheidsgebieden</t>
  </si>
  <si>
    <t>Behandelen juridische aspecten vergunningverlening</t>
  </si>
  <si>
    <t>Behandelen juridische aspecten handhaving</t>
  </si>
  <si>
    <t>Behandelen juridische aspecten afwijkingsbesluiten - eenvoudig</t>
  </si>
  <si>
    <t>Behandelen juridische aspecten afwijkingsbesluiten - complex</t>
  </si>
  <si>
    <t>Ketentoezicht</t>
  </si>
  <si>
    <t xml:space="preserve">Specialistische deskundigheidsgebieden accent bouwen </t>
  </si>
  <si>
    <t>Bouwfysica</t>
  </si>
  <si>
    <t>Brandveiligheid</t>
  </si>
  <si>
    <t>Bouwakoestiek</t>
  </si>
  <si>
    <t>Sloop en asbest</t>
  </si>
  <si>
    <t>Specialistische deskundigheidsgebieden accent milieu</t>
  </si>
  <si>
    <t>Afvalwater (indirecte lozingen)</t>
  </si>
  <si>
    <t>Bodem, bouwstoffen, water</t>
  </si>
  <si>
    <t>Groen en ecologie</t>
  </si>
  <si>
    <t>Specialistische deskundigheidsgebieden accent ruimtelijke ordening</t>
  </si>
  <si>
    <t>Stedenbouw en inrichting openbare ruimte</t>
  </si>
  <si>
    <t>Exploitatie en planeconomie</t>
  </si>
  <si>
    <t>Cultuurhistorie</t>
  </si>
  <si>
    <t>Overige taken</t>
  </si>
  <si>
    <t>Vergunningverlening APV &amp; Bijzondere wetten</t>
  </si>
  <si>
    <t>Toezicht en handhaving APV &amp; Bijzondere wetten</t>
  </si>
  <si>
    <t>Buitengewone opsporing milieu, welzijn en infrastructuur (BOA domein II)</t>
  </si>
  <si>
    <t>BOA domein I</t>
  </si>
  <si>
    <t>Administratief-juridische ondersteuning</t>
  </si>
  <si>
    <t>Administratieve ondersteuning</t>
  </si>
  <si>
    <t>Bouwwerken categorie 3+ &gt; € 10.000.000</t>
  </si>
  <si>
    <t xml:space="preserve">Kloosters/abdijen </t>
  </si>
  <si>
    <t xml:space="preserve">Woongeb. met inpandige gangen </t>
  </si>
  <si>
    <t xml:space="preserve">Woningen met zorg </t>
  </si>
  <si>
    <t>Kamerverhuur &gt; 4 pers.</t>
  </si>
  <si>
    <t>Kinderdagverblijf &gt; 10 pers.</t>
  </si>
  <si>
    <t>Peuterspeelzaal &gt; 10 pers.</t>
  </si>
  <si>
    <t>Theater, schouwburg, bioscoop, aula 50-250 pers.</t>
  </si>
  <si>
    <t>Theater, schouwburg, bioscoop, aula 250-500 pers.</t>
  </si>
  <si>
    <t>Theater, schouwburg, bioscoop, aula &gt; 500 pers.</t>
  </si>
  <si>
    <t>Museum, bibliotheek 50-250 pers.</t>
  </si>
  <si>
    <t>Museum, bibliotheek 250-500 pers.</t>
  </si>
  <si>
    <t>Museum, bibliotheek &gt; 500 pers.</t>
  </si>
  <si>
    <t>Buurthuis, ontm.centrum, wijkcentr. 50-250 pers.</t>
  </si>
  <si>
    <t>Buurthuis, ontm.centrum, wijkcentr. &gt; 250 pers.</t>
  </si>
  <si>
    <t>Gebedshuis 50-250 pers.</t>
  </si>
  <si>
    <t>Gebedshuis &gt; 250 pers.</t>
  </si>
  <si>
    <t>Tentoonstellingsgebouwen 50-250 pers.</t>
  </si>
  <si>
    <t>Tentoonstellingsgebouwen 250-500 pers.</t>
  </si>
  <si>
    <t>Tentoonstellingsgebouwen &gt; 500 pers.</t>
  </si>
  <si>
    <t>Kantine, eetzaal &gt; 50 pers.</t>
  </si>
  <si>
    <t>Cafe's, discotheek, restaurant 50-250 pers.</t>
  </si>
  <si>
    <t>Cafe's, discotheek, restaurant 250-500 pers.</t>
  </si>
  <si>
    <t>Cafe's, discotheek, restaurant &gt; 500 pers.</t>
  </si>
  <si>
    <t>Overige gebouwen met bijeekomstfunctie &gt;50 pers.</t>
  </si>
  <si>
    <t>Gezondheidsdiensten &gt; 50 pers.</t>
  </si>
  <si>
    <t>Fabrieken 50-250 pers.</t>
  </si>
  <si>
    <t>Fabrieken 250-500 pers.</t>
  </si>
  <si>
    <t>Fabrieken &gt; 500 pers.</t>
  </si>
  <si>
    <t>Kantoren 50-250 pers.</t>
  </si>
  <si>
    <t>Kantoren 250-500 pers.</t>
  </si>
  <si>
    <t>Kantoren &gt; 500 pers.</t>
  </si>
  <si>
    <t>Hotel 10-50 pers.</t>
  </si>
  <si>
    <t>Hotel &gt; 50 pers.</t>
  </si>
  <si>
    <t>Pension/Nachtverblijf 10-50 pers.</t>
  </si>
  <si>
    <t>Pension/Nachtverblijf &gt; 50 pers.</t>
  </si>
  <si>
    <t>Dagverblijf (kinderen / gehandicapten) 10-50 pers.</t>
  </si>
  <si>
    <t>Dagverblijf (kinderen / gehandicapten) &gt; 50 pers.</t>
  </si>
  <si>
    <t>School (l.l &lt; 12 jaar) &gt; 10 pers.</t>
  </si>
  <si>
    <t>School (l.l. &gt; 12 jaar) 50-250 pers.</t>
  </si>
  <si>
    <t>School (l.l. &gt; 12 jaar) 250-500 pers.</t>
  </si>
  <si>
    <t>School (l.l. &gt; 12 jaar) &gt; 500 pers.</t>
  </si>
  <si>
    <t>Gymzaal, studio (ballet bv.) &gt; 50 pers.</t>
  </si>
  <si>
    <t>Sporthal, stadion 50-250 pers.</t>
  </si>
  <si>
    <t>Sporthal, stadion 250-1000 pers.</t>
  </si>
  <si>
    <t>Sporthal, stadion &gt; 1000 pers.</t>
  </si>
  <si>
    <t xml:space="preserve">Zwembad </t>
  </si>
  <si>
    <t>Winkelgebouwen 50-250 pers.</t>
  </si>
  <si>
    <t>Winkelgebouwen 250-500 pers.</t>
  </si>
  <si>
    <t>Winkelgebouwen 500-1000 pers.</t>
  </si>
  <si>
    <t>Winkelgebouwen &gt; 1000 pers.</t>
  </si>
  <si>
    <t xml:space="preserve">Studio's (opname bv. TV) </t>
  </si>
  <si>
    <t>Stationsgebouwen 50-250 pers.</t>
  </si>
  <si>
    <t>Stationsgebouwen 250-500 pers.</t>
  </si>
  <si>
    <t>Stationsgebouwen &gt; 500 pers.</t>
  </si>
  <si>
    <t>Overige gebruiksfunctie &gt;50pers.</t>
  </si>
  <si>
    <t>Loods, veem, opslagplaats &gt; 1000 m2</t>
  </si>
  <si>
    <t>Garage-inrichtingen (alleen opslag, stalling) &gt; 1000 m2</t>
  </si>
  <si>
    <t>Kampeerterrein/jachthaven 50-100 pers.</t>
  </si>
  <si>
    <t>Kampeerterrein/jachthaven 100-250 pers.</t>
  </si>
  <si>
    <t>Kampeerterrein/jachthaven &gt; 250 pers.</t>
  </si>
  <si>
    <t xml:space="preserve">Markt </t>
  </si>
  <si>
    <t>Tijdelijke bouwsels &gt; 50 pers.</t>
  </si>
  <si>
    <t>Overige objecten / gebruiksfuncties &lt;50 pers.</t>
  </si>
  <si>
    <t>Subscores criteria per beleidsveld</t>
  </si>
  <si>
    <t>Milieu</t>
  </si>
  <si>
    <t>Bouw/RO</t>
  </si>
  <si>
    <t>Gebruik</t>
  </si>
  <si>
    <t>Overlast</t>
  </si>
  <si>
    <t>Tehuizen &gt; 10 pers.</t>
  </si>
  <si>
    <t>Woningen (bedrijfsm./complexen) niet zelfredz.bew. &gt; 10 pers.</t>
  </si>
  <si>
    <t>Bejaardenoorden / verzorgingshuizen &gt; 10 pers.</t>
  </si>
  <si>
    <t>Gevangenissen &gt; 10 pers.</t>
  </si>
  <si>
    <t>Klinieken (poli-, psychiatr., ...) &gt; 10 pers.</t>
  </si>
  <si>
    <t>Ziekenhuis &gt; 10 pers.</t>
  </si>
  <si>
    <t>Verpleegtehuizen &gt; 10 pers.</t>
  </si>
  <si>
    <t>BOUW/RO</t>
  </si>
  <si>
    <t>Let op: vul uitsluitend netto direct beschikbare uren in (uren die daadwerkelijk kunnen worden ingezet t.b.v. activiteiten uit UP)</t>
  </si>
  <si>
    <t>Handhavingscontroles (in het kader van bestuursrechtelijke handhavingstrajecten)</t>
  </si>
  <si>
    <t xml:space="preserve">Handhavingscontroles </t>
  </si>
  <si>
    <t>Audits/administratieve controles</t>
  </si>
  <si>
    <t>Hercontroles (worden automatisch berekend)</t>
  </si>
  <si>
    <t>kengetal: controle excl. hercontrole</t>
  </si>
  <si>
    <t>% overgenomen van Veiligheidsregio LN</t>
  </si>
  <si>
    <t>0%: uitsluitend controle na klacht of melding (piepsysteem)</t>
  </si>
  <si>
    <t>Toezicht op overtredingen van bouw-, sloop- en/of bestemmingsplanvoorschriften</t>
  </si>
  <si>
    <t>Let op: hier invullen (bij werken cf. iTP) OF vanaf regel 254 e.v.</t>
  </si>
  <si>
    <t>Milieu risicovol sloopwerk</t>
  </si>
  <si>
    <t>Asbest verwijderen</t>
  </si>
  <si>
    <t>Toezicht sloopfase (slopen hier invullen OF bij regel 255 e.v.)</t>
  </si>
  <si>
    <t>Toezicht bij sloop en asbest (slopen hier invullen OF bij regel 231 e.v.)</t>
  </si>
  <si>
    <t>Wonen categorie 1 €25.000 - €100.000 (eenvoudig)</t>
  </si>
  <si>
    <t>Wonen categorie 1 eenvoudig &lt; € 25.000</t>
  </si>
  <si>
    <t>Versie 2.9</t>
  </si>
  <si>
    <t>September 2016</t>
  </si>
  <si>
    <t>Specialistisch advies exploitatie en planeconomie</t>
  </si>
  <si>
    <t>Advies exploitatie en planeconomie</t>
  </si>
  <si>
    <t>Specialistisch advies stedenbouw en inrichting openbare ruimte</t>
  </si>
  <si>
    <t>Advies stedenbouw en inrichting openbare ruimte</t>
  </si>
  <si>
    <t>Adviesmemo EV aspecten inrichtingen</t>
  </si>
  <si>
    <t>Toetsing QRA</t>
  </si>
  <si>
    <t>Collegiale toets</t>
  </si>
  <si>
    <t>Rapportage wijzigingen RRGS</t>
  </si>
  <si>
    <t>Rapportage generieke wijzigingen RRGS</t>
  </si>
  <si>
    <t>Opstellen QRA</t>
  </si>
  <si>
    <t>Adviesmemo EV aspecten ruimtelijke procedure</t>
  </si>
  <si>
    <t>Adviesmemo saneringssituatie Bevi, Bet, Bevb</t>
  </si>
  <si>
    <t>Advies EV t.b.v. beleid/visie</t>
  </si>
  <si>
    <t>Communicatie informatieoverdracht</t>
  </si>
  <si>
    <t>Verantwoording groepsrisico</t>
  </si>
  <si>
    <t>Kennisopbouw (deelname themabijeenkomsten (excl scholing)</t>
  </si>
  <si>
    <t>Samenwerking en afstemming</t>
  </si>
  <si>
    <t>Vergunningen</t>
  </si>
  <si>
    <t>Toezicht</t>
  </si>
  <si>
    <t>terras</t>
  </si>
  <si>
    <t>leegstandsvergunning</t>
  </si>
  <si>
    <t>Toezicht (BT) activiteit Oow WABO verordening</t>
  </si>
  <si>
    <t>advies aspect bedrijven en milieuzonering</t>
  </si>
  <si>
    <t>juridisch advies toezicht en handhaving</t>
  </si>
  <si>
    <t>EPRTR/MJV</t>
  </si>
  <si>
    <t>gebiedstoezicht</t>
  </si>
  <si>
    <t>bedrijfscontroles extra</t>
  </si>
  <si>
    <t>Onvoorziene capaciteit 10% (Let op: Opnieuw uitrekenen bij wijziging uren)</t>
  </si>
  <si>
    <t>Behandeling (BT) Melding bodemenergiesysteem</t>
  </si>
  <si>
    <t>Toezicht (BT) activiteit Swm WABO wet</t>
  </si>
  <si>
    <t>Toezicht (BT) activiteit Wabo (excl. Bouwen en Ruimtelijke ordening):</t>
  </si>
  <si>
    <t>Toezicht (BT) huisvesting (Oow)</t>
  </si>
  <si>
    <t>Gebiedstoezicht (BT)</t>
  </si>
  <si>
    <t>Thematisch toezicht TFO (BT)</t>
  </si>
  <si>
    <t>Toezicht (BT) n.a.v. (woning)klachten</t>
  </si>
  <si>
    <t>toezicht huisvesting (Oow)</t>
  </si>
  <si>
    <t>vergunningverlening (Oow)</t>
  </si>
  <si>
    <t>10%???</t>
  </si>
  <si>
    <t>toezicht (woning)klachten excl. APV</t>
  </si>
  <si>
    <t>toezicht Taskforce overbewoning (TFO)</t>
  </si>
  <si>
    <t>Vergunningverlening (Oow)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</si>
</sst>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64" formatCode="0_ ;[Red]\-0\ "/>
  </numFmts>
  <fonts count="46" x14ac:knownFonts="1">
    <font>
      <sz val="11"/>
      <color theme="1"/>
      <name val="Calibri"/>
      <family val="2"/>
      <scheme val="minor"/>
    </font>
    <font>
      <b/>
      <sz val="11"/>
      <color theme="0"/>
      <name val="Calibri"/>
      <family val="2"/>
      <scheme val="minor"/>
    </font>
    <font>
      <sz val="11"/>
      <color theme="0"/>
      <name val="Calibri"/>
      <family val="2"/>
      <scheme val="minor"/>
    </font>
    <font>
      <sz val="18"/>
      <color theme="1"/>
      <name val="Calibri"/>
      <family val="2"/>
      <scheme val="minor"/>
    </font>
    <font>
      <sz val="14"/>
      <color theme="1"/>
      <name val="Calibri"/>
      <family val="2"/>
      <scheme val="minor"/>
    </font>
    <font>
      <sz val="18"/>
      <color theme="0"/>
      <name val="Calibri"/>
      <family val="2"/>
      <scheme val="minor"/>
    </font>
    <font>
      <sz val="10"/>
      <color theme="1"/>
      <name val="Tahoma"/>
      <family val="2"/>
    </font>
    <font>
      <sz val="10"/>
      <color theme="1"/>
      <name val="Calibri"/>
      <family val="2"/>
      <scheme val="minor"/>
    </font>
    <font>
      <b/>
      <sz val="10"/>
      <color theme="0"/>
      <name val="Calibri"/>
      <family val="2"/>
      <scheme val="minor"/>
    </font>
    <font>
      <i/>
      <sz val="10"/>
      <color theme="0"/>
      <name val="Calibri"/>
      <family val="2"/>
      <scheme val="minor"/>
    </font>
    <font>
      <sz val="10"/>
      <color theme="0"/>
      <name val="Calibri"/>
      <family val="2"/>
      <scheme val="minor"/>
    </font>
    <font>
      <sz val="10"/>
      <name val="Calibri"/>
      <family val="2"/>
      <scheme val="minor"/>
    </font>
    <font>
      <b/>
      <sz val="14"/>
      <color theme="0"/>
      <name val="Calibri"/>
      <family val="2"/>
      <scheme val="minor"/>
    </font>
    <font>
      <sz val="10"/>
      <color rgb="FFFF0000"/>
      <name val="Calibri"/>
      <family val="2"/>
      <scheme val="minor"/>
    </font>
    <font>
      <sz val="11"/>
      <color theme="1"/>
      <name val="Calibri"/>
      <family val="2"/>
    </font>
    <font>
      <sz val="11"/>
      <color rgb="FFFF0000"/>
      <name val="Calibri"/>
      <family val="2"/>
      <scheme val="minor"/>
    </font>
    <font>
      <i/>
      <sz val="11"/>
      <color theme="0"/>
      <name val="Calibri"/>
      <family val="2"/>
      <scheme val="minor"/>
    </font>
    <font>
      <b/>
      <sz val="10"/>
      <color rgb="FFFF0000"/>
      <name val="Calibri"/>
      <family val="2"/>
      <scheme val="minor"/>
    </font>
    <font>
      <sz val="10"/>
      <name val="Calibri"/>
      <family val="2"/>
    </font>
    <font>
      <b/>
      <sz val="10"/>
      <color indexed="8"/>
      <name val="Calibri"/>
      <family val="2"/>
      <scheme val="minor"/>
    </font>
    <font>
      <sz val="11"/>
      <color theme="1"/>
      <name val="Calibri"/>
      <family val="2"/>
      <scheme val="minor"/>
    </font>
    <font>
      <sz val="10"/>
      <name val="Arial"/>
      <family val="2"/>
    </font>
    <font>
      <sz val="11"/>
      <name val="Calibri"/>
      <family val="2"/>
      <scheme val="minor"/>
    </font>
    <font>
      <b/>
      <sz val="12"/>
      <color theme="0"/>
      <name val="Calibri"/>
      <family val="2"/>
      <scheme val="minor"/>
    </font>
    <font>
      <i/>
      <sz val="11"/>
      <color theme="1"/>
      <name val="Calibri"/>
      <family val="2"/>
      <scheme val="minor"/>
    </font>
    <font>
      <i/>
      <sz val="10"/>
      <color theme="1"/>
      <name val="Calibri"/>
      <family val="2"/>
      <scheme val="minor"/>
    </font>
    <font>
      <i/>
      <sz val="10"/>
      <color theme="0"/>
      <name val="Calibri"/>
      <family val="2"/>
    </font>
    <font>
      <i/>
      <sz val="10"/>
      <color indexed="8"/>
      <name val="Calibri"/>
      <family val="2"/>
    </font>
    <font>
      <sz val="10"/>
      <color indexed="8"/>
      <name val="Calibri"/>
      <family val="2"/>
    </font>
    <font>
      <b/>
      <sz val="10"/>
      <color theme="0"/>
      <name val="Calibri"/>
      <family val="2"/>
    </font>
    <font>
      <b/>
      <i/>
      <sz val="10"/>
      <color theme="0"/>
      <name val="Calibri"/>
      <family val="2"/>
    </font>
    <font>
      <b/>
      <i/>
      <sz val="10"/>
      <color theme="0"/>
      <name val="Calibri"/>
      <family val="2"/>
      <scheme val="minor"/>
    </font>
    <font>
      <b/>
      <sz val="10"/>
      <color rgb="FFFF0000"/>
      <name val="Calibri"/>
      <family val="2"/>
    </font>
    <font>
      <sz val="9"/>
      <color indexed="81"/>
      <name val="Tahoma"/>
      <family val="2"/>
    </font>
    <font>
      <b/>
      <sz val="9"/>
      <color indexed="81"/>
      <name val="Tahoma"/>
      <family val="2"/>
    </font>
    <font>
      <sz val="14"/>
      <color theme="0"/>
      <name val="Calibri"/>
      <family val="2"/>
      <scheme val="minor"/>
    </font>
    <font>
      <sz val="36"/>
      <color theme="0"/>
      <name val="Calibri"/>
      <family val="2"/>
      <scheme val="minor"/>
    </font>
    <font>
      <b/>
      <sz val="12"/>
      <name val="Calibri"/>
      <family val="2"/>
      <scheme val="minor"/>
    </font>
    <font>
      <b/>
      <sz val="12"/>
      <color theme="1"/>
      <name val="Calibri"/>
      <family val="2"/>
      <scheme val="minor"/>
    </font>
    <font>
      <sz val="22"/>
      <color theme="0"/>
      <name val="Calibri"/>
      <family val="2"/>
      <scheme val="minor"/>
    </font>
    <font>
      <sz val="8"/>
      <color theme="1"/>
      <name val="Calibri"/>
      <family val="2"/>
      <scheme val="minor"/>
    </font>
    <font>
      <sz val="8"/>
      <color theme="0"/>
      <name val="Calibri"/>
      <family val="2"/>
      <scheme val="minor"/>
    </font>
    <font>
      <b/>
      <sz val="10"/>
      <name val="Calibri"/>
      <family val="2"/>
      <scheme val="minor"/>
    </font>
    <font>
      <b/>
      <sz val="11"/>
      <name val="Calibri"/>
      <family val="2"/>
      <scheme val="minor"/>
    </font>
    <font>
      <sz val="14"/>
      <name val="Calibri"/>
      <family val="2"/>
      <scheme val="minor"/>
    </font>
    <font>
      <sz val="11"/>
      <color theme="0" tint="-0.249977111117893"/>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7030A0"/>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s>
  <cellStyleXfs count="13">
    <xf numFmtId="0" fontId="0" fillId="0" borderId="0"/>
    <xf numFmtId="0" fontId="6" fillId="0" borderId="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2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cellStyleXfs>
  <cellXfs count="428">
    <xf numFmtId="0" fontId="0" fillId="0" borderId="0" xfId="0"/>
    <xf numFmtId="0" fontId="4" fillId="0" borderId="0" xfId="0" applyFont="1"/>
    <xf numFmtId="0" fontId="0" fillId="2" borderId="0" xfId="0" applyFill="1"/>
    <xf numFmtId="0" fontId="2" fillId="2" borderId="0" xfId="0" applyFont="1" applyFill="1"/>
    <xf numFmtId="0" fontId="2" fillId="2" borderId="2" xfId="0" applyFont="1" applyFill="1" applyBorder="1"/>
    <xf numFmtId="0" fontId="5" fillId="2" borderId="0" xfId="0" applyFont="1" applyFill="1"/>
    <xf numFmtId="0" fontId="0" fillId="0" borderId="0" xfId="0" applyFont="1"/>
    <xf numFmtId="0" fontId="7" fillId="0" borderId="0" xfId="1" applyFont="1" applyAlignment="1">
      <alignment vertical="center"/>
    </xf>
    <xf numFmtId="0" fontId="8" fillId="2" borderId="0" xfId="1" applyFont="1" applyFill="1" applyAlignment="1">
      <alignment vertical="center"/>
    </xf>
    <xf numFmtId="0" fontId="9" fillId="2" borderId="0" xfId="1" applyFont="1" applyFill="1" applyAlignment="1">
      <alignment vertical="center"/>
    </xf>
    <xf numFmtId="0" fontId="7" fillId="0" borderId="2" xfId="1" applyFont="1" applyBorder="1" applyAlignment="1">
      <alignment vertical="center"/>
    </xf>
    <xf numFmtId="0" fontId="9" fillId="2" borderId="0" xfId="1" applyFont="1" applyFill="1" applyAlignment="1">
      <alignment vertical="center" wrapText="1"/>
    </xf>
    <xf numFmtId="0" fontId="7" fillId="0" borderId="2" xfId="1" applyFont="1" applyBorder="1"/>
    <xf numFmtId="0" fontId="10" fillId="2" borderId="0" xfId="1" applyFont="1" applyFill="1" applyAlignment="1">
      <alignment vertical="center"/>
    </xf>
    <xf numFmtId="0" fontId="11" fillId="3" borderId="2" xfId="1" applyFont="1" applyFill="1" applyBorder="1" applyAlignment="1">
      <alignment vertical="center" wrapText="1"/>
    </xf>
    <xf numFmtId="0" fontId="9" fillId="2" borderId="0" xfId="1" applyFont="1" applyFill="1" applyBorder="1" applyAlignment="1">
      <alignment vertical="center"/>
    </xf>
    <xf numFmtId="0" fontId="0" fillId="0" borderId="2" xfId="0" applyFont="1" applyBorder="1"/>
    <xf numFmtId="0" fontId="12" fillId="2" borderId="0" xfId="0" applyFont="1" applyFill="1"/>
    <xf numFmtId="0" fontId="10" fillId="2" borderId="0" xfId="0" applyFont="1" applyFill="1"/>
    <xf numFmtId="0" fontId="7" fillId="2" borderId="0" xfId="0" applyFont="1" applyFill="1"/>
    <xf numFmtId="0" fontId="8" fillId="2" borderId="0" xfId="0" applyFont="1" applyFill="1"/>
    <xf numFmtId="0" fontId="7" fillId="0" borderId="0" xfId="0" applyFont="1"/>
    <xf numFmtId="0" fontId="0" fillId="4" borderId="0" xfId="0" applyFont="1" applyFill="1"/>
    <xf numFmtId="0" fontId="7" fillId="4" borderId="0" xfId="0" applyFont="1" applyFill="1"/>
    <xf numFmtId="0" fontId="0" fillId="4" borderId="0" xfId="0" applyFill="1" applyBorder="1"/>
    <xf numFmtId="0" fontId="0" fillId="4" borderId="0" xfId="0" applyFill="1"/>
    <xf numFmtId="0" fontId="7" fillId="0" borderId="2" xfId="1" applyFont="1" applyBorder="1" applyAlignment="1">
      <alignment vertical="center" wrapText="1"/>
    </xf>
    <xf numFmtId="0" fontId="10" fillId="2" borderId="2" xfId="1" applyFont="1" applyFill="1" applyBorder="1" applyAlignment="1">
      <alignment vertical="center"/>
    </xf>
    <xf numFmtId="0" fontId="8" fillId="2" borderId="2" xfId="0" applyFont="1" applyFill="1" applyBorder="1"/>
    <xf numFmtId="0" fontId="0" fillId="5" borderId="2" xfId="0" applyFill="1" applyBorder="1"/>
    <xf numFmtId="0" fontId="9" fillId="2" borderId="2" xfId="1" applyFont="1" applyFill="1" applyBorder="1" applyAlignment="1">
      <alignment vertical="center"/>
    </xf>
    <xf numFmtId="0" fontId="9" fillId="2" borderId="2" xfId="0" applyFont="1" applyFill="1" applyBorder="1"/>
    <xf numFmtId="0" fontId="16" fillId="2" borderId="2" xfId="0" applyFont="1" applyFill="1" applyBorder="1"/>
    <xf numFmtId="0" fontId="4" fillId="2" borderId="0" xfId="0" applyFont="1" applyFill="1"/>
    <xf numFmtId="0" fontId="8" fillId="2" borderId="0" xfId="1" applyFont="1" applyFill="1" applyBorder="1" applyAlignment="1">
      <alignment vertical="center"/>
    </xf>
    <xf numFmtId="0" fontId="8" fillId="2" borderId="0" xfId="0" applyFont="1" applyFill="1" applyBorder="1"/>
    <xf numFmtId="0" fontId="1" fillId="2" borderId="0" xfId="0" applyFont="1" applyFill="1" applyBorder="1"/>
    <xf numFmtId="0" fontId="11" fillId="0" borderId="2" xfId="1" applyFont="1" applyBorder="1" applyAlignment="1">
      <alignment vertical="center"/>
    </xf>
    <xf numFmtId="0" fontId="17" fillId="3" borderId="0" xfId="0" applyFont="1" applyFill="1"/>
    <xf numFmtId="0" fontId="0" fillId="0" borderId="0" xfId="0"/>
    <xf numFmtId="0" fontId="15" fillId="0" borderId="0" xfId="0" applyFont="1"/>
    <xf numFmtId="0" fontId="0" fillId="0" borderId="0" xfId="0" applyBorder="1"/>
    <xf numFmtId="0" fontId="0" fillId="0" borderId="2" xfId="0" applyBorder="1"/>
    <xf numFmtId="0" fontId="0" fillId="6" borderId="2" xfId="0" applyFill="1" applyBorder="1"/>
    <xf numFmtId="0" fontId="25" fillId="0" borderId="0" xfId="0" applyFont="1"/>
    <xf numFmtId="0" fontId="18" fillId="0" borderId="6" xfId="0" applyFont="1" applyBorder="1" applyAlignment="1" applyProtection="1">
      <alignment wrapText="1"/>
    </xf>
    <xf numFmtId="0" fontId="7" fillId="0" borderId="6" xfId="0" applyFont="1" applyBorder="1" applyAlignment="1" applyProtection="1">
      <alignment wrapText="1"/>
    </xf>
    <xf numFmtId="0" fontId="7" fillId="0" borderId="6" xfId="0" applyFont="1" applyFill="1" applyBorder="1" applyAlignment="1" applyProtection="1">
      <alignment wrapText="1"/>
    </xf>
    <xf numFmtId="0" fontId="7" fillId="3" borderId="6" xfId="0" applyFont="1" applyFill="1" applyBorder="1" applyAlignment="1" applyProtection="1">
      <alignment wrapText="1"/>
    </xf>
    <xf numFmtId="0" fontId="27" fillId="0" borderId="6" xfId="0" applyFont="1" applyBorder="1" applyAlignment="1" applyProtection="1">
      <alignment wrapText="1"/>
    </xf>
    <xf numFmtId="0" fontId="28" fillId="0" borderId="6" xfId="0" applyFont="1" applyBorder="1" applyAlignment="1" applyProtection="1">
      <alignment wrapText="1"/>
    </xf>
    <xf numFmtId="0" fontId="27" fillId="0" borderId="6" xfId="0" applyFont="1" applyFill="1" applyBorder="1" applyAlignment="1" applyProtection="1">
      <alignment wrapText="1"/>
    </xf>
    <xf numFmtId="0" fontId="7" fillId="0" borderId="7" xfId="0" applyFont="1" applyFill="1" applyBorder="1" applyAlignment="1" applyProtection="1">
      <alignment wrapText="1"/>
    </xf>
    <xf numFmtId="0" fontId="7" fillId="6" borderId="6" xfId="0" applyFont="1" applyFill="1" applyBorder="1" applyAlignment="1" applyProtection="1">
      <alignment wrapText="1"/>
    </xf>
    <xf numFmtId="0" fontId="7" fillId="6" borderId="6" xfId="0" applyFont="1" applyFill="1" applyBorder="1" applyAlignment="1" applyProtection="1"/>
    <xf numFmtId="0" fontId="27" fillId="6" borderId="7" xfId="0" applyFont="1" applyFill="1" applyBorder="1" applyAlignment="1" applyProtection="1">
      <alignment wrapText="1"/>
    </xf>
    <xf numFmtId="0" fontId="27" fillId="6" borderId="6" xfId="0" applyFont="1" applyFill="1" applyBorder="1" applyAlignment="1" applyProtection="1">
      <alignment wrapText="1"/>
    </xf>
    <xf numFmtId="0" fontId="9" fillId="2" borderId="6" xfId="0" applyFont="1" applyFill="1" applyBorder="1" applyProtection="1">
      <protection locked="0"/>
    </xf>
    <xf numFmtId="0" fontId="26" fillId="2" borderId="6" xfId="0" applyFont="1" applyFill="1" applyBorder="1" applyAlignment="1" applyProtection="1">
      <alignment wrapText="1"/>
    </xf>
    <xf numFmtId="0" fontId="9" fillId="2" borderId="6" xfId="0" applyFont="1" applyFill="1" applyBorder="1" applyAlignment="1" applyProtection="1">
      <alignment wrapText="1"/>
    </xf>
    <xf numFmtId="0" fontId="26" fillId="2" borderId="6" xfId="0" applyFont="1" applyFill="1" applyBorder="1" applyAlignment="1" applyProtection="1"/>
    <xf numFmtId="0" fontId="23" fillId="2" borderId="0" xfId="0" applyFont="1" applyFill="1" applyBorder="1" applyAlignment="1" applyProtection="1">
      <alignment wrapText="1"/>
    </xf>
    <xf numFmtId="0" fontId="23" fillId="2" borderId="0" xfId="0" applyFont="1" applyFill="1"/>
    <xf numFmtId="0" fontId="22" fillId="4" borderId="0" xfId="0" applyFont="1" applyFill="1"/>
    <xf numFmtId="0" fontId="9" fillId="2" borderId="0" xfId="0" applyFont="1" applyFill="1"/>
    <xf numFmtId="0" fontId="24" fillId="0" borderId="0" xfId="0" applyFont="1"/>
    <xf numFmtId="0" fontId="9" fillId="2" borderId="0" xfId="0" applyFont="1" applyFill="1" applyAlignment="1">
      <alignment wrapText="1"/>
    </xf>
    <xf numFmtId="0" fontId="10" fillId="2" borderId="0" xfId="0" applyFont="1" applyFill="1" applyBorder="1"/>
    <xf numFmtId="0" fontId="9" fillId="2" borderId="0" xfId="0" applyFont="1" applyFill="1" applyBorder="1"/>
    <xf numFmtId="0" fontId="0" fillId="0" borderId="8" xfId="0" applyFont="1" applyBorder="1"/>
    <xf numFmtId="0" fontId="0" fillId="0" borderId="8" xfId="0" applyBorder="1"/>
    <xf numFmtId="0" fontId="18" fillId="0" borderId="7" xfId="0" applyFont="1" applyBorder="1" applyAlignment="1" applyProtection="1">
      <alignment vertical="top" wrapText="1"/>
      <protection locked="0"/>
    </xf>
    <xf numFmtId="0" fontId="7" fillId="0" borderId="6" xfId="0" applyFont="1" applyFill="1" applyBorder="1" applyAlignment="1">
      <alignment wrapText="1"/>
    </xf>
    <xf numFmtId="0" fontId="18" fillId="0" borderId="6" xfId="0" applyFont="1" applyBorder="1" applyAlignment="1" applyProtection="1">
      <alignment wrapText="1"/>
      <protection locked="0"/>
    </xf>
    <xf numFmtId="0" fontId="7" fillId="0" borderId="6" xfId="0" applyFont="1" applyBorder="1" applyAlignment="1" applyProtection="1">
      <alignment wrapText="1"/>
      <protection locked="0"/>
    </xf>
    <xf numFmtId="0" fontId="7" fillId="2" borderId="2" xfId="0" applyFont="1" applyFill="1" applyBorder="1"/>
    <xf numFmtId="0" fontId="29" fillId="2" borderId="9" xfId="0" applyFont="1" applyFill="1" applyBorder="1" applyAlignment="1" applyProtection="1">
      <alignment wrapText="1"/>
      <protection locked="0"/>
    </xf>
    <xf numFmtId="0" fontId="29" fillId="2" borderId="10" xfId="0" applyFont="1" applyFill="1" applyBorder="1" applyAlignment="1" applyProtection="1">
      <alignment wrapText="1"/>
      <protection locked="0"/>
    </xf>
    <xf numFmtId="0" fontId="29" fillId="2" borderId="11" xfId="0" applyFont="1" applyFill="1" applyBorder="1" applyAlignment="1" applyProtection="1">
      <alignment wrapText="1"/>
      <protection locked="0"/>
    </xf>
    <xf numFmtId="0" fontId="10" fillId="2" borderId="2" xfId="0" applyFont="1" applyFill="1" applyBorder="1"/>
    <xf numFmtId="0" fontId="29" fillId="2" borderId="6" xfId="0" applyFont="1" applyFill="1" applyBorder="1" applyProtection="1"/>
    <xf numFmtId="0" fontId="2" fillId="0" borderId="0" xfId="0" applyFont="1"/>
    <xf numFmtId="0" fontId="7" fillId="0" borderId="6" xfId="0" applyFont="1" applyBorder="1" applyAlignment="1">
      <alignment wrapText="1"/>
    </xf>
    <xf numFmtId="0" fontId="7" fillId="0" borderId="6" xfId="0" applyFont="1" applyBorder="1"/>
    <xf numFmtId="0" fontId="7" fillId="0" borderId="6" xfId="0" applyFont="1" applyBorder="1" applyAlignment="1">
      <alignment horizontal="left"/>
    </xf>
    <xf numFmtId="0" fontId="7" fillId="0" borderId="7" xfId="0" applyFont="1" applyBorder="1" applyAlignment="1">
      <alignment wrapText="1"/>
    </xf>
    <xf numFmtId="0" fontId="8" fillId="2" borderId="0" xfId="0" applyFont="1" applyFill="1" applyBorder="1" applyAlignment="1">
      <alignment wrapText="1"/>
    </xf>
    <xf numFmtId="0" fontId="8" fillId="2" borderId="6" xfId="0" applyFont="1" applyFill="1" applyBorder="1"/>
    <xf numFmtId="0" fontId="8" fillId="2" borderId="6" xfId="0" applyFont="1" applyFill="1" applyBorder="1" applyAlignment="1">
      <alignment wrapText="1"/>
    </xf>
    <xf numFmtId="0" fontId="8" fillId="2" borderId="6" xfId="0" applyFont="1" applyFill="1" applyBorder="1" applyAlignment="1">
      <alignment horizontal="left"/>
    </xf>
    <xf numFmtId="0" fontId="7" fillId="0" borderId="0" xfId="1" applyFont="1" applyBorder="1" applyAlignment="1">
      <alignment vertical="center"/>
    </xf>
    <xf numFmtId="0" fontId="32" fillId="2" borderId="6" xfId="0" applyFont="1" applyFill="1" applyBorder="1" applyAlignment="1" applyProtection="1">
      <alignment vertical="top" wrapText="1"/>
      <protection locked="0"/>
    </xf>
    <xf numFmtId="0" fontId="2" fillId="2" borderId="12" xfId="0" applyFont="1" applyFill="1" applyBorder="1"/>
    <xf numFmtId="0" fontId="11" fillId="0" borderId="1" xfId="1" applyFont="1" applyBorder="1" applyAlignment="1">
      <alignment vertical="center"/>
    </xf>
    <xf numFmtId="0" fontId="11" fillId="0" borderId="1" xfId="1" applyFont="1" applyBorder="1" applyAlignment="1">
      <alignment vertical="center" wrapText="1"/>
    </xf>
    <xf numFmtId="0" fontId="2" fillId="4" borderId="0" xfId="0" applyFont="1" applyFill="1" applyBorder="1"/>
    <xf numFmtId="0" fontId="2" fillId="0" borderId="4" xfId="0" applyFont="1" applyBorder="1"/>
    <xf numFmtId="0" fontId="2" fillId="0" borderId="0" xfId="0" applyFont="1" applyBorder="1"/>
    <xf numFmtId="0" fontId="13" fillId="3" borderId="0" xfId="0" applyFont="1" applyFill="1" applyBorder="1"/>
    <xf numFmtId="0" fontId="15" fillId="3" borderId="0" xfId="0" applyFont="1" applyFill="1" applyBorder="1"/>
    <xf numFmtId="0" fontId="0" fillId="3" borderId="0" xfId="0" applyFill="1" applyBorder="1"/>
    <xf numFmtId="0" fontId="18" fillId="3" borderId="2" xfId="0" applyFont="1" applyFill="1" applyBorder="1" applyAlignment="1" applyProtection="1">
      <alignment wrapText="1"/>
      <protection locked="0"/>
    </xf>
    <xf numFmtId="0" fontId="7" fillId="3" borderId="0" xfId="0" applyFont="1" applyFill="1" applyAlignment="1" applyProtection="1">
      <alignment wrapText="1"/>
      <protection locked="0"/>
    </xf>
    <xf numFmtId="0" fontId="0" fillId="2" borderId="0" xfId="0" applyFill="1" applyBorder="1"/>
    <xf numFmtId="0" fontId="11" fillId="0" borderId="5" xfId="1" applyFont="1" applyBorder="1" applyAlignment="1">
      <alignment vertical="center"/>
    </xf>
    <xf numFmtId="0" fontId="22" fillId="0" borderId="0" xfId="0" applyFont="1"/>
    <xf numFmtId="0" fontId="0" fillId="3" borderId="0" xfId="0" applyFill="1"/>
    <xf numFmtId="0" fontId="18" fillId="2" borderId="2" xfId="0" applyFont="1" applyFill="1" applyBorder="1" applyAlignment="1" applyProtection="1">
      <alignment wrapText="1"/>
      <protection locked="0"/>
    </xf>
    <xf numFmtId="0" fontId="7" fillId="3" borderId="0" xfId="0" applyFont="1" applyFill="1" applyBorder="1"/>
    <xf numFmtId="0" fontId="7" fillId="3" borderId="0" xfId="1" applyFont="1" applyFill="1" applyBorder="1" applyAlignment="1">
      <alignment vertical="center"/>
    </xf>
    <xf numFmtId="0" fontId="8" fillId="2" borderId="1" xfId="0" applyFont="1" applyFill="1" applyBorder="1"/>
    <xf numFmtId="0" fontId="2" fillId="2" borderId="5" xfId="0" applyFont="1" applyFill="1" applyBorder="1"/>
    <xf numFmtId="0" fontId="7" fillId="4" borderId="0" xfId="0" applyFont="1" applyFill="1" applyBorder="1"/>
    <xf numFmtId="0" fontId="2" fillId="2" borderId="0" xfId="0" applyFont="1" applyFill="1" applyBorder="1"/>
    <xf numFmtId="0" fontId="2" fillId="2" borderId="15" xfId="0" applyFont="1" applyFill="1" applyBorder="1"/>
    <xf numFmtId="0" fontId="0" fillId="0" borderId="0" xfId="0" applyAlignment="1">
      <alignment wrapText="1"/>
    </xf>
    <xf numFmtId="0" fontId="0" fillId="4" borderId="0" xfId="0" applyFill="1" applyAlignment="1">
      <alignment wrapText="1"/>
    </xf>
    <xf numFmtId="0" fontId="2" fillId="2" borderId="16" xfId="0" applyFont="1" applyFill="1" applyBorder="1"/>
    <xf numFmtId="9" fontId="0" fillId="5" borderId="2" xfId="0" applyNumberFormat="1" applyFill="1" applyBorder="1" applyAlignment="1">
      <alignment wrapText="1"/>
    </xf>
    <xf numFmtId="0" fontId="2" fillId="2" borderId="17" xfId="0" applyFont="1" applyFill="1" applyBorder="1"/>
    <xf numFmtId="0" fontId="2" fillId="3" borderId="0" xfId="0" applyFont="1" applyFill="1" applyBorder="1"/>
    <xf numFmtId="9" fontId="0" fillId="3" borderId="0" xfId="0" applyNumberFormat="1" applyFill="1" applyBorder="1" applyAlignment="1">
      <alignment wrapText="1"/>
    </xf>
    <xf numFmtId="0" fontId="8" fillId="2" borderId="16" xfId="0" applyFont="1" applyFill="1" applyBorder="1"/>
    <xf numFmtId="9" fontId="0" fillId="2" borderId="0" xfId="0" applyNumberFormat="1" applyFill="1" applyBorder="1" applyAlignment="1">
      <alignment wrapText="1"/>
    </xf>
    <xf numFmtId="0" fontId="22" fillId="3" borderId="0" xfId="0" applyFont="1" applyFill="1" applyBorder="1"/>
    <xf numFmtId="0" fontId="0" fillId="2" borderId="16" xfId="0" applyFill="1" applyBorder="1"/>
    <xf numFmtId="0" fontId="16" fillId="2" borderId="16" xfId="0" applyFont="1" applyFill="1" applyBorder="1"/>
    <xf numFmtId="0" fontId="10" fillId="2" borderId="0" xfId="1" applyFont="1" applyFill="1" applyBorder="1" applyAlignment="1">
      <alignment vertical="center"/>
    </xf>
    <xf numFmtId="0" fontId="16" fillId="2" borderId="0" xfId="0" applyFont="1" applyFill="1" applyBorder="1"/>
    <xf numFmtId="9" fontId="0" fillId="2" borderId="18" xfId="0" applyNumberFormat="1" applyFill="1" applyBorder="1" applyAlignment="1">
      <alignment wrapText="1"/>
    </xf>
    <xf numFmtId="0" fontId="0" fillId="2" borderId="18" xfId="0" applyFill="1" applyBorder="1"/>
    <xf numFmtId="0" fontId="2" fillId="2" borderId="0" xfId="0" applyFont="1" applyFill="1" applyBorder="1" applyAlignment="1">
      <alignment wrapText="1"/>
    </xf>
    <xf numFmtId="0" fontId="1" fillId="2" borderId="0" xfId="0" applyFont="1" applyFill="1" applyBorder="1" applyAlignment="1">
      <alignment horizontal="center"/>
    </xf>
    <xf numFmtId="0" fontId="1" fillId="2" borderId="0" xfId="0" applyFont="1" applyFill="1" applyBorder="1" applyAlignment="1">
      <alignment wrapText="1"/>
    </xf>
    <xf numFmtId="0" fontId="2" fillId="2" borderId="18" xfId="0" applyFont="1" applyFill="1" applyBorder="1" applyAlignment="1">
      <alignment wrapText="1"/>
    </xf>
    <xf numFmtId="0" fontId="2" fillId="2" borderId="18" xfId="0" applyFont="1" applyFill="1" applyBorder="1"/>
    <xf numFmtId="0" fontId="2" fillId="2" borderId="19" xfId="0" applyFont="1" applyFill="1" applyBorder="1"/>
    <xf numFmtId="9" fontId="0" fillId="2" borderId="8" xfId="0" applyNumberFormat="1" applyFill="1" applyBorder="1" applyAlignment="1">
      <alignment wrapText="1"/>
    </xf>
    <xf numFmtId="0" fontId="0" fillId="2" borderId="8" xfId="0" applyFill="1" applyBorder="1"/>
    <xf numFmtId="9" fontId="0" fillId="4" borderId="0" xfId="0" applyNumberFormat="1" applyFill="1" applyBorder="1" applyAlignment="1">
      <alignment wrapText="1"/>
    </xf>
    <xf numFmtId="0" fontId="2" fillId="2" borderId="13" xfId="0" applyFont="1" applyFill="1" applyBorder="1"/>
    <xf numFmtId="9" fontId="0" fillId="2" borderId="15" xfId="0" applyNumberFormat="1" applyFill="1" applyBorder="1" applyAlignment="1">
      <alignment wrapText="1"/>
    </xf>
    <xf numFmtId="0" fontId="0" fillId="2" borderId="15" xfId="0" applyFill="1" applyBorder="1"/>
    <xf numFmtId="0" fontId="8" fillId="2" borderId="12" xfId="0" applyFont="1" applyFill="1" applyBorder="1"/>
    <xf numFmtId="0" fontId="0" fillId="0" borderId="16" xfId="0" applyBorder="1"/>
    <xf numFmtId="0" fontId="10" fillId="2" borderId="16" xfId="0" applyFont="1" applyFill="1" applyBorder="1"/>
    <xf numFmtId="0" fontId="7" fillId="2" borderId="0" xfId="0" applyFont="1" applyFill="1" applyBorder="1"/>
    <xf numFmtId="0" fontId="5" fillId="2" borderId="2" xfId="0" applyFont="1" applyFill="1" applyBorder="1"/>
    <xf numFmtId="0" fontId="5" fillId="0" borderId="0" xfId="0" applyFont="1"/>
    <xf numFmtId="164" fontId="5" fillId="2" borderId="19" xfId="0" applyNumberFormat="1" applyFont="1" applyFill="1" applyBorder="1"/>
    <xf numFmtId="0" fontId="7" fillId="0" borderId="1" xfId="1" applyFont="1" applyBorder="1" applyAlignment="1">
      <alignment vertical="center"/>
    </xf>
    <xf numFmtId="0" fontId="7" fillId="0" borderId="2" xfId="0" applyFont="1" applyBorder="1" applyAlignment="1">
      <alignment wrapText="1"/>
    </xf>
    <xf numFmtId="0" fontId="10" fillId="2" borderId="1" xfId="0" applyFont="1" applyFill="1" applyBorder="1"/>
    <xf numFmtId="0" fontId="2" fillId="2" borderId="1" xfId="0" applyFont="1" applyFill="1" applyBorder="1"/>
    <xf numFmtId="0" fontId="10" fillId="2" borderId="2" xfId="1" applyFont="1" applyFill="1" applyBorder="1"/>
    <xf numFmtId="0" fontId="2" fillId="4" borderId="0" xfId="0" applyFont="1" applyFill="1"/>
    <xf numFmtId="0" fontId="2" fillId="2" borderId="8" xfId="0" applyFont="1" applyFill="1" applyBorder="1"/>
    <xf numFmtId="0" fontId="2" fillId="2" borderId="20" xfId="0" applyFont="1" applyFill="1" applyBorder="1"/>
    <xf numFmtId="0" fontId="2" fillId="2" borderId="14" xfId="0" applyFont="1" applyFill="1" applyBorder="1"/>
    <xf numFmtId="0" fontId="2" fillId="2" borderId="3" xfId="0" applyFont="1" applyFill="1" applyBorder="1"/>
    <xf numFmtId="0" fontId="2" fillId="6" borderId="2" xfId="0" applyFont="1" applyFill="1" applyBorder="1"/>
    <xf numFmtId="0" fontId="11" fillId="3" borderId="0" xfId="1" applyFont="1" applyFill="1" applyBorder="1" applyAlignment="1">
      <alignment vertical="center"/>
    </xf>
    <xf numFmtId="0" fontId="11" fillId="0" borderId="0" xfId="1" applyFont="1" applyBorder="1" applyAlignment="1">
      <alignment vertical="center"/>
    </xf>
    <xf numFmtId="0" fontId="10" fillId="3" borderId="0" xfId="0" applyFont="1" applyFill="1" applyBorder="1"/>
    <xf numFmtId="0" fontId="7" fillId="3" borderId="2" xfId="0" applyFont="1" applyFill="1" applyBorder="1"/>
    <xf numFmtId="0" fontId="10" fillId="2" borderId="0" xfId="1" applyFont="1" applyFill="1" applyBorder="1" applyAlignment="1">
      <alignment vertical="center" wrapText="1"/>
    </xf>
    <xf numFmtId="0" fontId="7" fillId="3" borderId="0" xfId="1" applyFont="1" applyFill="1" applyBorder="1"/>
    <xf numFmtId="0" fontId="10" fillId="3" borderId="0" xfId="1" applyFont="1" applyFill="1" applyBorder="1" applyAlignment="1">
      <alignment vertical="center"/>
    </xf>
    <xf numFmtId="0" fontId="7" fillId="0" borderId="0" xfId="0" applyFont="1" applyBorder="1" applyAlignment="1">
      <alignment wrapText="1"/>
    </xf>
    <xf numFmtId="0" fontId="0" fillId="3" borderId="0" xfId="0" applyFont="1" applyFill="1" applyBorder="1"/>
    <xf numFmtId="0" fontId="7" fillId="3" borderId="2" xfId="1" applyFont="1" applyFill="1" applyBorder="1" applyAlignment="1">
      <alignment vertical="center"/>
    </xf>
    <xf numFmtId="0" fontId="0" fillId="3" borderId="2" xfId="0" applyFill="1" applyBorder="1"/>
    <xf numFmtId="0" fontId="7" fillId="3" borderId="0" xfId="1" applyFont="1" applyFill="1" applyBorder="1" applyAlignment="1">
      <alignment vertical="center" wrapText="1"/>
    </xf>
    <xf numFmtId="0" fontId="18" fillId="3" borderId="6" xfId="0" applyFont="1" applyFill="1" applyBorder="1" applyAlignment="1" applyProtection="1">
      <alignment vertical="top" wrapText="1"/>
      <protection locked="0"/>
    </xf>
    <xf numFmtId="0" fontId="7" fillId="3" borderId="6" xfId="0" applyFont="1" applyFill="1" applyBorder="1" applyAlignment="1" applyProtection="1">
      <alignment vertical="top" wrapText="1"/>
      <protection locked="0"/>
    </xf>
    <xf numFmtId="0" fontId="7" fillId="3" borderId="6" xfId="0" applyFont="1" applyFill="1" applyBorder="1" applyAlignment="1" applyProtection="1">
      <alignment wrapText="1"/>
      <protection locked="0"/>
    </xf>
    <xf numFmtId="0" fontId="25" fillId="3" borderId="6" xfId="0" applyFont="1" applyFill="1" applyBorder="1" applyAlignment="1" applyProtection="1">
      <alignment wrapText="1"/>
      <protection locked="0"/>
    </xf>
    <xf numFmtId="9" fontId="2" fillId="2" borderId="0" xfId="0" applyNumberFormat="1" applyFont="1" applyFill="1" applyBorder="1" applyAlignment="1">
      <alignment wrapText="1"/>
    </xf>
    <xf numFmtId="0" fontId="0" fillId="4" borderId="0" xfId="0" applyFont="1" applyFill="1" applyAlignment="1">
      <alignment wrapText="1"/>
    </xf>
    <xf numFmtId="0" fontId="5" fillId="2" borderId="0" xfId="0" applyFont="1" applyFill="1" applyAlignment="1">
      <alignment wrapText="1"/>
    </xf>
    <xf numFmtId="0" fontId="12" fillId="2" borderId="0" xfId="0" applyFont="1" applyFill="1" applyAlignment="1">
      <alignment wrapText="1"/>
    </xf>
    <xf numFmtId="0" fontId="10" fillId="2" borderId="2" xfId="1" applyFont="1" applyFill="1" applyBorder="1" applyAlignment="1">
      <alignment vertical="center" wrapText="1"/>
    </xf>
    <xf numFmtId="0" fontId="10" fillId="2" borderId="1" xfId="1" applyFont="1" applyFill="1" applyBorder="1" applyAlignment="1">
      <alignment vertical="center" wrapText="1"/>
    </xf>
    <xf numFmtId="0" fontId="10" fillId="2" borderId="0" xfId="1" applyFont="1" applyFill="1" applyAlignment="1">
      <alignment vertical="center" wrapText="1"/>
    </xf>
    <xf numFmtId="0" fontId="0" fillId="0" borderId="0" xfId="0" applyFont="1" applyAlignment="1">
      <alignment wrapText="1"/>
    </xf>
    <xf numFmtId="0" fontId="11" fillId="0" borderId="2" xfId="1" applyFont="1" applyBorder="1" applyAlignment="1">
      <alignment vertical="center" wrapText="1"/>
    </xf>
    <xf numFmtId="0" fontId="8" fillId="2" borderId="0" xfId="1" applyFont="1" applyFill="1" applyBorder="1" applyAlignment="1">
      <alignment vertical="center" wrapText="1"/>
    </xf>
    <xf numFmtId="0" fontId="9" fillId="2" borderId="0" xfId="1" applyFont="1" applyFill="1" applyBorder="1" applyAlignment="1">
      <alignment vertical="center" wrapText="1"/>
    </xf>
    <xf numFmtId="0" fontId="9" fillId="2" borderId="2" xfId="1" applyFont="1" applyFill="1" applyBorder="1" applyAlignment="1">
      <alignment vertical="center" wrapText="1"/>
    </xf>
    <xf numFmtId="0" fontId="0" fillId="0" borderId="2" xfId="0" applyFont="1" applyBorder="1" applyAlignment="1">
      <alignment wrapText="1"/>
    </xf>
    <xf numFmtId="0" fontId="0" fillId="0" borderId="0" xfId="0" applyFont="1" applyBorder="1" applyAlignment="1">
      <alignment wrapText="1"/>
    </xf>
    <xf numFmtId="0" fontId="0" fillId="4" borderId="0" xfId="0" applyFont="1" applyFill="1" applyBorder="1" applyAlignment="1">
      <alignment wrapText="1"/>
    </xf>
    <xf numFmtId="0" fontId="8" fillId="2" borderId="0" xfId="1" applyFont="1" applyFill="1" applyAlignment="1">
      <alignment vertical="center" wrapText="1"/>
    </xf>
    <xf numFmtId="9" fontId="2" fillId="2" borderId="8" xfId="0" applyNumberFormat="1" applyFont="1" applyFill="1" applyBorder="1" applyAlignment="1">
      <alignment wrapText="1"/>
    </xf>
    <xf numFmtId="0" fontId="1" fillId="2" borderId="2" xfId="0" applyFont="1" applyFill="1" applyBorder="1"/>
    <xf numFmtId="0" fontId="5" fillId="2" borderId="2" xfId="0" applyFont="1" applyFill="1" applyBorder="1" applyAlignment="1">
      <alignment wrapText="1"/>
    </xf>
    <xf numFmtId="0" fontId="5" fillId="2" borderId="16" xfId="0" applyFont="1" applyFill="1" applyBorder="1" applyAlignment="1">
      <alignment wrapText="1"/>
    </xf>
    <xf numFmtId="0" fontId="2" fillId="4" borderId="2" xfId="0" applyFont="1" applyFill="1" applyBorder="1"/>
    <xf numFmtId="0" fontId="1" fillId="4" borderId="2" xfId="0" applyFont="1" applyFill="1" applyBorder="1"/>
    <xf numFmtId="0" fontId="37" fillId="4" borderId="2" xfId="0" applyFont="1" applyFill="1" applyBorder="1" applyAlignment="1">
      <alignment wrapText="1"/>
    </xf>
    <xf numFmtId="0" fontId="38" fillId="4" borderId="2" xfId="0" applyFont="1" applyFill="1" applyBorder="1" applyAlignment="1">
      <alignment wrapText="1"/>
    </xf>
    <xf numFmtId="0" fontId="22" fillId="4" borderId="2" xfId="0" applyFont="1" applyFill="1" applyBorder="1" applyAlignment="1">
      <alignment wrapText="1"/>
    </xf>
    <xf numFmtId="0" fontId="22" fillId="4" borderId="2" xfId="0" applyFont="1" applyFill="1" applyBorder="1"/>
    <xf numFmtId="0" fontId="40" fillId="0" borderId="0" xfId="0" applyFont="1"/>
    <xf numFmtId="0" fontId="41" fillId="0" borderId="0" xfId="0" applyFont="1"/>
    <xf numFmtId="0" fontId="40" fillId="3" borderId="0" xfId="0" applyFont="1" applyFill="1"/>
    <xf numFmtId="0" fontId="40" fillId="0" borderId="0" xfId="0" applyFont="1" applyBorder="1"/>
    <xf numFmtId="0" fontId="0" fillId="4" borderId="0" xfId="0" applyFont="1" applyFill="1" applyProtection="1"/>
    <xf numFmtId="0" fontId="7" fillId="4" borderId="0" xfId="0" applyFont="1" applyFill="1" applyProtection="1"/>
    <xf numFmtId="0" fontId="0" fillId="0" borderId="0" xfId="0" applyProtection="1"/>
    <xf numFmtId="0" fontId="5" fillId="2" borderId="0" xfId="0" applyFont="1" applyFill="1" applyProtection="1"/>
    <xf numFmtId="0" fontId="10" fillId="2" borderId="0" xfId="0" applyFont="1" applyFill="1" applyProtection="1"/>
    <xf numFmtId="0" fontId="12" fillId="2" borderId="0" xfId="0" applyFont="1" applyFill="1" applyProtection="1"/>
    <xf numFmtId="0" fontId="7" fillId="2" borderId="0" xfId="0" applyFont="1" applyFill="1" applyProtection="1"/>
    <xf numFmtId="0" fontId="9" fillId="2" borderId="0" xfId="1" applyFont="1" applyFill="1" applyAlignment="1" applyProtection="1">
      <alignment vertical="center"/>
    </xf>
    <xf numFmtId="0" fontId="8" fillId="2" borderId="0" xfId="0" applyFont="1" applyFill="1" applyProtection="1"/>
    <xf numFmtId="0" fontId="7" fillId="0" borderId="2" xfId="1" applyFont="1" applyBorder="1" applyAlignment="1" applyProtection="1">
      <alignment vertical="center"/>
    </xf>
    <xf numFmtId="0" fontId="15" fillId="0" borderId="0" xfId="0" applyFont="1" applyProtection="1"/>
    <xf numFmtId="0" fontId="10" fillId="3" borderId="0" xfId="1" applyFont="1" applyFill="1" applyBorder="1" applyAlignment="1" applyProtection="1">
      <alignment vertical="center"/>
    </xf>
    <xf numFmtId="0" fontId="10" fillId="3" borderId="0" xfId="0" applyFont="1" applyFill="1" applyBorder="1" applyProtection="1"/>
    <xf numFmtId="0" fontId="2" fillId="3" borderId="0" xfId="0" applyFont="1" applyFill="1" applyProtection="1"/>
    <xf numFmtId="0" fontId="0" fillId="3" borderId="0" xfId="0" applyFill="1" applyProtection="1"/>
    <xf numFmtId="0" fontId="9" fillId="2" borderId="0" xfId="1" applyFont="1" applyFill="1" applyAlignment="1" applyProtection="1">
      <alignment vertical="center" wrapText="1"/>
    </xf>
    <xf numFmtId="0" fontId="7" fillId="0" borderId="2" xfId="1" applyFont="1" applyBorder="1" applyProtection="1"/>
    <xf numFmtId="0" fontId="11" fillId="3" borderId="2" xfId="1" applyFont="1" applyFill="1" applyBorder="1" applyAlignment="1" applyProtection="1">
      <alignment vertical="center"/>
    </xf>
    <xf numFmtId="0" fontId="11" fillId="3" borderId="2" xfId="1" applyFont="1" applyFill="1" applyBorder="1" applyAlignment="1" applyProtection="1">
      <alignment vertical="center" wrapText="1"/>
    </xf>
    <xf numFmtId="0" fontId="7" fillId="3" borderId="0" xfId="1" applyFont="1" applyFill="1" applyBorder="1" applyAlignment="1" applyProtection="1">
      <alignment vertical="center"/>
    </xf>
    <xf numFmtId="0" fontId="7" fillId="3" borderId="0" xfId="0" applyFont="1" applyFill="1" applyBorder="1" applyProtection="1"/>
    <xf numFmtId="0" fontId="7" fillId="0" borderId="0" xfId="1" applyFont="1" applyBorder="1" applyAlignment="1" applyProtection="1">
      <alignment vertical="center"/>
    </xf>
    <xf numFmtId="0" fontId="9" fillId="2" borderId="0" xfId="1" applyFont="1" applyFill="1" applyBorder="1" applyAlignment="1" applyProtection="1">
      <alignment vertical="center"/>
    </xf>
    <xf numFmtId="0" fontId="11" fillId="0" borderId="2" xfId="1" applyFont="1" applyBorder="1" applyAlignment="1" applyProtection="1">
      <alignment vertical="center"/>
    </xf>
    <xf numFmtId="0" fontId="8" fillId="2" borderId="0" xfId="1" applyFont="1" applyFill="1" applyAlignment="1" applyProtection="1">
      <alignment vertical="center"/>
    </xf>
    <xf numFmtId="0" fontId="9" fillId="2" borderId="2" xfId="1" applyFont="1" applyFill="1" applyBorder="1" applyAlignment="1" applyProtection="1">
      <alignment vertical="center"/>
    </xf>
    <xf numFmtId="0" fontId="9" fillId="2" borderId="2" xfId="0" applyFont="1" applyFill="1" applyBorder="1" applyProtection="1"/>
    <xf numFmtId="0" fontId="7" fillId="0" borderId="0" xfId="1" applyFont="1" applyAlignment="1" applyProtection="1">
      <alignment vertical="center"/>
    </xf>
    <xf numFmtId="0" fontId="7" fillId="0" borderId="0" xfId="0" applyFont="1" applyProtection="1"/>
    <xf numFmtId="0" fontId="4" fillId="0" borderId="0" xfId="0" applyFont="1" applyProtection="1"/>
    <xf numFmtId="0" fontId="10" fillId="2" borderId="0" xfId="1" applyFont="1" applyFill="1" applyAlignment="1" applyProtection="1">
      <alignment vertical="center"/>
    </xf>
    <xf numFmtId="0" fontId="7" fillId="3" borderId="0" xfId="1" applyFont="1" applyFill="1" applyBorder="1" applyProtection="1"/>
    <xf numFmtId="0" fontId="8" fillId="2" borderId="0" xfId="0" applyFont="1" applyFill="1" applyBorder="1" applyAlignment="1" applyProtection="1">
      <alignment wrapText="1"/>
    </xf>
    <xf numFmtId="0" fontId="7" fillId="0" borderId="7" xfId="0" applyFont="1" applyBorder="1" applyAlignment="1" applyProtection="1">
      <alignment wrapText="1"/>
    </xf>
    <xf numFmtId="0" fontId="8" fillId="2" borderId="6" xfId="0" applyFont="1" applyFill="1" applyBorder="1" applyProtection="1"/>
    <xf numFmtId="0" fontId="7" fillId="0" borderId="6" xfId="0" applyFont="1" applyBorder="1" applyProtection="1"/>
    <xf numFmtId="0" fontId="7" fillId="3" borderId="0" xfId="0" applyFont="1" applyFill="1" applyBorder="1" applyAlignment="1" applyProtection="1">
      <alignment wrapText="1"/>
    </xf>
    <xf numFmtId="0" fontId="8" fillId="2" borderId="2" xfId="0" applyFont="1" applyFill="1" applyBorder="1" applyProtection="1"/>
    <xf numFmtId="0" fontId="8" fillId="2" borderId="6" xfId="0" applyFont="1" applyFill="1" applyBorder="1" applyAlignment="1" applyProtection="1">
      <alignment wrapText="1"/>
    </xf>
    <xf numFmtId="0" fontId="7" fillId="0" borderId="6" xfId="0" applyFont="1" applyBorder="1" applyAlignment="1" applyProtection="1">
      <alignment horizontal="left" wrapText="1"/>
    </xf>
    <xf numFmtId="0" fontId="7" fillId="0" borderId="6" xfId="0" applyFont="1" applyBorder="1" applyAlignment="1" applyProtection="1">
      <alignment horizontal="left"/>
    </xf>
    <xf numFmtId="0" fontId="0" fillId="0" borderId="0" xfId="0" applyFont="1" applyProtection="1"/>
    <xf numFmtId="0" fontId="11" fillId="5" borderId="2" xfId="0" applyFont="1" applyFill="1" applyBorder="1" applyProtection="1">
      <protection locked="0"/>
    </xf>
    <xf numFmtId="0" fontId="7" fillId="5" borderId="2" xfId="0" applyFont="1" applyFill="1" applyBorder="1" applyProtection="1">
      <protection locked="0"/>
    </xf>
    <xf numFmtId="0" fontId="13" fillId="5" borderId="2" xfId="0" applyFont="1" applyFill="1" applyBorder="1" applyProtection="1">
      <protection locked="0"/>
    </xf>
    <xf numFmtId="0" fontId="7" fillId="5" borderId="2" xfId="1" applyFont="1" applyFill="1" applyBorder="1" applyProtection="1">
      <protection locked="0"/>
    </xf>
    <xf numFmtId="0" fontId="8" fillId="2" borderId="7" xfId="0" applyFont="1" applyFill="1" applyBorder="1" applyAlignment="1" applyProtection="1">
      <alignment horizontal="left"/>
    </xf>
    <xf numFmtId="0" fontId="10" fillId="3" borderId="0" xfId="0" applyFont="1" applyFill="1" applyBorder="1" applyProtection="1">
      <protection locked="0"/>
    </xf>
    <xf numFmtId="0" fontId="9" fillId="2" borderId="1" xfId="1" applyFont="1" applyFill="1" applyBorder="1" applyAlignment="1" applyProtection="1">
      <alignment vertical="center"/>
    </xf>
    <xf numFmtId="0" fontId="9" fillId="2" borderId="1" xfId="0" applyFont="1" applyFill="1" applyBorder="1" applyProtection="1"/>
    <xf numFmtId="0" fontId="13" fillId="3" borderId="0" xfId="1" applyFont="1" applyFill="1" applyBorder="1" applyAlignment="1" applyProtection="1">
      <alignment vertical="center"/>
    </xf>
    <xf numFmtId="0" fontId="13" fillId="3" borderId="0" xfId="0" applyFont="1" applyFill="1" applyBorder="1" applyProtection="1">
      <protection locked="0"/>
    </xf>
    <xf numFmtId="0" fontId="0" fillId="5" borderId="2" xfId="0" applyFill="1" applyBorder="1" applyProtection="1">
      <protection locked="0"/>
    </xf>
    <xf numFmtId="0" fontId="0" fillId="5" borderId="1" xfId="0" applyFill="1" applyBorder="1" applyProtection="1">
      <protection locked="0"/>
    </xf>
    <xf numFmtId="0" fontId="22" fillId="5" borderId="2" xfId="0" applyFont="1" applyFill="1" applyBorder="1" applyProtection="1">
      <protection locked="0"/>
    </xf>
    <xf numFmtId="0" fontId="22" fillId="2" borderId="0" xfId="0" applyFont="1" applyFill="1"/>
    <xf numFmtId="0" fontId="42" fillId="2" borderId="0" xfId="0" applyFont="1" applyFill="1"/>
    <xf numFmtId="0" fontId="22" fillId="2" borderId="0" xfId="0" applyFont="1" applyFill="1" applyBorder="1"/>
    <xf numFmtId="0" fontId="22" fillId="0" borderId="0" xfId="0" applyFont="1" applyBorder="1"/>
    <xf numFmtId="0" fontId="22" fillId="5" borderId="1" xfId="0" applyFont="1" applyFill="1" applyBorder="1" applyProtection="1">
      <protection locked="0"/>
    </xf>
    <xf numFmtId="0" fontId="43" fillId="2" borderId="0" xfId="0" applyFont="1" applyFill="1" applyBorder="1"/>
    <xf numFmtId="0" fontId="44" fillId="2" borderId="0" xfId="0" applyFont="1" applyFill="1"/>
    <xf numFmtId="0" fontId="22" fillId="2" borderId="2" xfId="0" applyFont="1" applyFill="1" applyBorder="1"/>
    <xf numFmtId="0" fontId="22" fillId="5" borderId="2" xfId="0" applyFont="1" applyFill="1" applyBorder="1" applyAlignment="1" applyProtection="1">
      <alignment wrapText="1"/>
      <protection locked="0"/>
    </xf>
    <xf numFmtId="0" fontId="0" fillId="4" borderId="0" xfId="0" applyFill="1" applyProtection="1"/>
    <xf numFmtId="0" fontId="0" fillId="2" borderId="0" xfId="0" applyFill="1" applyProtection="1"/>
    <xf numFmtId="0" fontId="36" fillId="2" borderId="0" xfId="0" applyFont="1" applyFill="1" applyProtection="1"/>
    <xf numFmtId="0" fontId="3" fillId="2" borderId="0" xfId="0" applyFont="1" applyFill="1" applyProtection="1"/>
    <xf numFmtId="0" fontId="3" fillId="0" borderId="0" xfId="0" applyFont="1" applyProtection="1"/>
    <xf numFmtId="0" fontId="2" fillId="2" borderId="0" xfId="0" applyFont="1" applyFill="1" applyProtection="1"/>
    <xf numFmtId="0" fontId="39" fillId="2" borderId="0" xfId="0" applyFont="1" applyFill="1" applyProtection="1"/>
    <xf numFmtId="49" fontId="35" fillId="2" borderId="0" xfId="0" applyNumberFormat="1" applyFont="1" applyFill="1" applyProtection="1"/>
    <xf numFmtId="0" fontId="2" fillId="0" borderId="0" xfId="0" applyFont="1" applyProtection="1"/>
    <xf numFmtId="0" fontId="14" fillId="4" borderId="0" xfId="0" applyFont="1" applyFill="1" applyProtection="1"/>
    <xf numFmtId="0" fontId="22" fillId="5" borderId="0" xfId="0" applyFont="1" applyFill="1" applyProtection="1">
      <protection locked="0"/>
    </xf>
    <xf numFmtId="0" fontId="11" fillId="0" borderId="0" xfId="1" applyFont="1" applyBorder="1" applyAlignment="1" applyProtection="1">
      <alignment vertical="center"/>
      <protection locked="0"/>
    </xf>
    <xf numFmtId="0" fontId="22" fillId="5" borderId="5" xfId="0" applyFont="1" applyFill="1" applyBorder="1" applyProtection="1">
      <protection locked="0"/>
    </xf>
    <xf numFmtId="0" fontId="22" fillId="5" borderId="0" xfId="0" applyFont="1" applyFill="1" applyBorder="1" applyProtection="1">
      <protection locked="0"/>
    </xf>
    <xf numFmtId="9" fontId="0" fillId="5" borderId="1" xfId="0" applyNumberFormat="1" applyFill="1" applyBorder="1" applyAlignment="1" applyProtection="1">
      <alignment wrapText="1"/>
      <protection locked="0"/>
    </xf>
    <xf numFmtId="9" fontId="0" fillId="5" borderId="2" xfId="0" applyNumberFormat="1" applyFill="1" applyBorder="1" applyAlignment="1" applyProtection="1">
      <alignment wrapText="1"/>
      <protection locked="0"/>
    </xf>
    <xf numFmtId="9" fontId="0" fillId="5" borderId="5" xfId="0" applyNumberFormat="1" applyFill="1" applyBorder="1" applyAlignment="1" applyProtection="1">
      <alignment wrapText="1"/>
      <protection locked="0"/>
    </xf>
    <xf numFmtId="9" fontId="0" fillId="5" borderId="18" xfId="0" applyNumberFormat="1" applyFill="1" applyBorder="1" applyAlignment="1" applyProtection="1">
      <alignment wrapText="1"/>
      <protection locked="0"/>
    </xf>
    <xf numFmtId="0" fontId="0" fillId="5" borderId="5" xfId="0" applyFill="1" applyBorder="1" applyProtection="1">
      <protection locked="0"/>
    </xf>
    <xf numFmtId="0" fontId="0" fillId="5" borderId="18" xfId="0" applyFill="1" applyBorder="1" applyProtection="1">
      <protection locked="0"/>
    </xf>
    <xf numFmtId="9" fontId="2" fillId="2" borderId="1" xfId="0" applyNumberFormat="1" applyFont="1" applyFill="1" applyBorder="1" applyAlignment="1" applyProtection="1">
      <alignment wrapText="1"/>
    </xf>
    <xf numFmtId="9" fontId="2" fillId="2" borderId="2" xfId="0" applyNumberFormat="1" applyFont="1" applyFill="1" applyBorder="1" applyAlignment="1" applyProtection="1">
      <alignment wrapText="1"/>
    </xf>
    <xf numFmtId="0" fontId="7" fillId="5" borderId="2" xfId="0" applyFont="1" applyFill="1" applyBorder="1" applyAlignment="1" applyProtection="1">
      <alignment wrapText="1"/>
      <protection locked="0"/>
    </xf>
    <xf numFmtId="0" fontId="7" fillId="5" borderId="6" xfId="0" applyFont="1" applyFill="1" applyBorder="1" applyProtection="1">
      <protection locked="0"/>
    </xf>
    <xf numFmtId="0" fontId="7" fillId="5" borderId="6" xfId="0" applyFont="1" applyFill="1" applyBorder="1" applyAlignment="1" applyProtection="1">
      <alignment wrapText="1"/>
      <protection locked="0"/>
    </xf>
    <xf numFmtId="0" fontId="7" fillId="5" borderId="2" xfId="0" applyFont="1" applyFill="1" applyBorder="1" applyAlignment="1" applyProtection="1">
      <alignment horizontal="left" wrapText="1"/>
      <protection locked="0"/>
    </xf>
    <xf numFmtId="0" fontId="19" fillId="5" borderId="2" xfId="0" applyFont="1" applyFill="1" applyBorder="1" applyAlignment="1" applyProtection="1">
      <alignment horizontal="left"/>
      <protection locked="0"/>
    </xf>
    <xf numFmtId="0" fontId="7" fillId="5" borderId="2" xfId="0" applyFont="1" applyFill="1" applyBorder="1" applyAlignment="1" applyProtection="1">
      <alignment horizontal="left"/>
      <protection locked="0"/>
    </xf>
    <xf numFmtId="0" fontId="18" fillId="5" borderId="6" xfId="0" applyFont="1" applyFill="1" applyBorder="1" applyAlignment="1" applyProtection="1">
      <alignment vertical="top" wrapText="1"/>
      <protection locked="0"/>
    </xf>
    <xf numFmtId="0" fontId="7" fillId="5" borderId="6" xfId="0" applyFont="1" applyFill="1" applyBorder="1" applyAlignment="1" applyProtection="1">
      <alignment vertical="top" wrapText="1"/>
      <protection locked="0"/>
    </xf>
    <xf numFmtId="0" fontId="25" fillId="5" borderId="6" xfId="0" applyFont="1" applyFill="1" applyBorder="1" applyAlignment="1" applyProtection="1">
      <alignment wrapText="1"/>
      <protection locked="0"/>
    </xf>
    <xf numFmtId="0" fontId="18" fillId="5" borderId="6" xfId="0" applyFont="1" applyFill="1" applyBorder="1" applyAlignment="1" applyProtection="1">
      <alignment wrapText="1"/>
      <protection locked="0"/>
    </xf>
    <xf numFmtId="0" fontId="18" fillId="0" borderId="6" xfId="0" applyFont="1" applyBorder="1" applyAlignment="1" applyProtection="1">
      <alignment vertical="top" wrapText="1"/>
    </xf>
    <xf numFmtId="0" fontId="7" fillId="0" borderId="6" xfId="0" applyFont="1" applyBorder="1" applyAlignment="1" applyProtection="1">
      <alignment vertical="top" wrapText="1"/>
    </xf>
    <xf numFmtId="0" fontId="26" fillId="2" borderId="6" xfId="0" applyFont="1" applyFill="1" applyBorder="1" applyAlignment="1" applyProtection="1">
      <alignment vertical="top" wrapText="1"/>
    </xf>
    <xf numFmtId="0" fontId="30" fillId="2" borderId="6" xfId="0" applyFont="1" applyFill="1" applyBorder="1" applyAlignment="1" applyProtection="1">
      <alignment wrapText="1"/>
    </xf>
    <xf numFmtId="0" fontId="31" fillId="2" borderId="6" xfId="0" applyFont="1" applyFill="1" applyBorder="1" applyAlignment="1" applyProtection="1">
      <alignment wrapText="1"/>
    </xf>
    <xf numFmtId="0" fontId="12" fillId="2" borderId="0" xfId="0" applyFont="1" applyFill="1" applyAlignment="1" applyProtection="1">
      <alignment wrapText="1"/>
    </xf>
    <xf numFmtId="0" fontId="32" fillId="2" borderId="6" xfId="0" applyFont="1" applyFill="1" applyBorder="1" applyAlignment="1" applyProtection="1">
      <alignment vertical="top" wrapText="1"/>
    </xf>
    <xf numFmtId="0" fontId="10" fillId="2" borderId="2" xfId="1" applyFont="1" applyFill="1" applyBorder="1" applyAlignment="1" applyProtection="1">
      <alignment vertical="center" wrapText="1"/>
    </xf>
    <xf numFmtId="0" fontId="18" fillId="0" borderId="21" xfId="0" applyFont="1" applyBorder="1" applyAlignment="1" applyProtection="1">
      <alignment vertical="top" wrapText="1"/>
    </xf>
    <xf numFmtId="0" fontId="29" fillId="2" borderId="0" xfId="0" applyFont="1" applyFill="1" applyBorder="1" applyAlignment="1" applyProtection="1">
      <alignment wrapText="1"/>
    </xf>
    <xf numFmtId="0" fontId="30" fillId="2" borderId="0" xfId="0" applyFont="1" applyFill="1" applyBorder="1" applyAlignment="1" applyProtection="1">
      <alignment wrapText="1"/>
    </xf>
    <xf numFmtId="0" fontId="25" fillId="0" borderId="6" xfId="0" applyFont="1" applyBorder="1" applyAlignment="1" applyProtection="1">
      <alignment wrapText="1"/>
    </xf>
    <xf numFmtId="0" fontId="10" fillId="2" borderId="6" xfId="0" applyFont="1" applyFill="1" applyBorder="1" applyAlignment="1" applyProtection="1">
      <alignment wrapText="1"/>
    </xf>
    <xf numFmtId="0" fontId="18" fillId="3" borderId="9" xfId="0" applyFont="1" applyFill="1" applyBorder="1" applyAlignment="1" applyProtection="1">
      <alignment wrapText="1"/>
    </xf>
    <xf numFmtId="0" fontId="18" fillId="2" borderId="0" xfId="0" applyFont="1" applyFill="1" applyBorder="1" applyAlignment="1" applyProtection="1">
      <alignment wrapText="1"/>
    </xf>
    <xf numFmtId="0" fontId="0" fillId="0" borderId="2" xfId="0" applyBorder="1" applyAlignment="1" applyProtection="1">
      <alignment wrapText="1"/>
    </xf>
    <xf numFmtId="0" fontId="2" fillId="3" borderId="17" xfId="0" applyFont="1" applyFill="1" applyBorder="1"/>
    <xf numFmtId="0" fontId="2" fillId="2" borderId="2" xfId="0" applyFont="1" applyFill="1" applyBorder="1" applyAlignment="1">
      <alignment wrapText="1"/>
    </xf>
    <xf numFmtId="0" fontId="0" fillId="2" borderId="2" xfId="0" applyFill="1" applyBorder="1" applyAlignment="1">
      <alignment wrapText="1"/>
    </xf>
    <xf numFmtId="0" fontId="0" fillId="8" borderId="0" xfId="0" applyFill="1"/>
    <xf numFmtId="0" fontId="0" fillId="9" borderId="0" xfId="0" applyFill="1"/>
    <xf numFmtId="0" fontId="0" fillId="7" borderId="0" xfId="0" applyFill="1"/>
    <xf numFmtId="0" fontId="45" fillId="0" borderId="0" xfId="0" applyFont="1"/>
    <xf numFmtId="0" fontId="0" fillId="10" borderId="0" xfId="0" applyFill="1"/>
    <xf numFmtId="0" fontId="2" fillId="10" borderId="0" xfId="0" applyFont="1" applyFill="1"/>
    <xf numFmtId="0" fontId="2" fillId="3" borderId="0" xfId="0" applyFont="1" applyFill="1"/>
    <xf numFmtId="0" fontId="0" fillId="0" borderId="0" xfId="0"/>
    <xf numFmtId="0" fontId="2" fillId="2" borderId="2" xfId="0" applyFont="1" applyFill="1" applyBorder="1"/>
    <xf numFmtId="0" fontId="15" fillId="0" borderId="0" xfId="0" applyFont="1"/>
    <xf numFmtId="0" fontId="11" fillId="0" borderId="5" xfId="1" applyFont="1" applyBorder="1" applyAlignment="1">
      <alignment vertical="center" wrapText="1"/>
    </xf>
    <xf numFmtId="0" fontId="45" fillId="3" borderId="0" xfId="0" applyFont="1" applyFill="1"/>
    <xf numFmtId="0" fontId="0" fillId="4" borderId="0" xfId="0" applyFill="1" applyAlignment="1" applyProtection="1">
      <alignment horizontal="center"/>
    </xf>
    <xf numFmtId="0" fontId="0" fillId="4" borderId="0" xfId="0" applyFill="1" applyBorder="1" applyAlignment="1" applyProtection="1">
      <alignment horizontal="center"/>
    </xf>
    <xf numFmtId="0" fontId="0" fillId="4" borderId="0" xfId="0" applyFill="1" applyBorder="1" applyProtection="1"/>
    <xf numFmtId="0" fontId="2" fillId="4" borderId="0" xfId="0" applyFont="1" applyFill="1" applyBorder="1" applyAlignment="1" applyProtection="1">
      <alignment horizontal="center"/>
    </xf>
    <xf numFmtId="0" fontId="2" fillId="4" borderId="0" xfId="0" applyFont="1" applyFill="1" applyBorder="1" applyProtection="1"/>
    <xf numFmtId="0" fontId="12" fillId="2" borderId="13" xfId="0" applyFont="1" applyFill="1" applyBorder="1" applyProtection="1"/>
    <xf numFmtId="0" fontId="2" fillId="2" borderId="0" xfId="0" applyFont="1" applyFill="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Protection="1"/>
    <xf numFmtId="0" fontId="1" fillId="2" borderId="0" xfId="0" applyFont="1" applyFill="1" applyAlignment="1" applyProtection="1">
      <alignment horizontal="center"/>
    </xf>
    <xf numFmtId="0" fontId="1" fillId="2" borderId="13" xfId="0" applyFont="1" applyFill="1" applyBorder="1" applyProtection="1"/>
    <xf numFmtId="0" fontId="1" fillId="2" borderId="3" xfId="0" applyFont="1" applyFill="1" applyBorder="1" applyAlignment="1" applyProtection="1">
      <alignment horizontal="center"/>
    </xf>
    <xf numFmtId="0" fontId="1" fillId="2" borderId="0" xfId="0" applyFont="1" applyFill="1" applyProtection="1"/>
    <xf numFmtId="0" fontId="1" fillId="2" borderId="0" xfId="0" applyFont="1" applyFill="1" applyAlignment="1" applyProtection="1"/>
    <xf numFmtId="0" fontId="2" fillId="2" borderId="0" xfId="0" applyFont="1" applyFill="1" applyBorder="1" applyAlignment="1" applyProtection="1">
      <alignment horizontal="center"/>
    </xf>
    <xf numFmtId="0" fontId="2" fillId="2" borderId="12" xfId="0" applyFont="1" applyFill="1" applyBorder="1" applyProtection="1"/>
    <xf numFmtId="0" fontId="1" fillId="2" borderId="4" xfId="0" applyFont="1" applyFill="1" applyBorder="1" applyAlignment="1" applyProtection="1">
      <alignment horizontal="center"/>
    </xf>
    <xf numFmtId="0" fontId="0" fillId="2" borderId="2" xfId="0" applyFill="1" applyBorder="1" applyProtection="1"/>
    <xf numFmtId="0" fontId="2" fillId="2" borderId="2" xfId="0" applyFont="1" applyFill="1" applyBorder="1" applyAlignment="1" applyProtection="1">
      <alignment horizontal="center"/>
    </xf>
    <xf numFmtId="0" fontId="22" fillId="5" borderId="2" xfId="0" applyFont="1" applyFill="1" applyBorder="1" applyProtection="1"/>
    <xf numFmtId="0" fontId="0" fillId="2" borderId="2" xfId="0" applyFill="1" applyBorder="1" applyAlignment="1" applyProtection="1">
      <alignment horizontal="center"/>
    </xf>
    <xf numFmtId="0" fontId="0" fillId="0" borderId="2" xfId="0" applyBorder="1" applyAlignment="1" applyProtection="1">
      <alignment horizontal="center"/>
    </xf>
    <xf numFmtId="0" fontId="0" fillId="5" borderId="2" xfId="0" applyFill="1" applyBorder="1" applyAlignment="1" applyProtection="1">
      <alignment horizontal="center"/>
    </xf>
    <xf numFmtId="0" fontId="2" fillId="2" borderId="2" xfId="0" applyFont="1" applyFill="1" applyBorder="1" applyProtection="1"/>
    <xf numFmtId="0" fontId="22" fillId="3" borderId="0" xfId="0" applyFont="1" applyFill="1" applyBorder="1" applyProtection="1"/>
    <xf numFmtId="0" fontId="0" fillId="3" borderId="0" xfId="0" applyFill="1" applyBorder="1" applyAlignment="1" applyProtection="1">
      <alignment horizontal="center"/>
    </xf>
    <xf numFmtId="0" fontId="0" fillId="3" borderId="3" xfId="0" applyFill="1" applyBorder="1" applyAlignment="1" applyProtection="1">
      <alignment horizontal="center"/>
    </xf>
    <xf numFmtId="0" fontId="2" fillId="3" borderId="4" xfId="0" applyFont="1" applyFill="1" applyBorder="1" applyProtection="1"/>
    <xf numFmtId="0" fontId="0" fillId="0" borderId="0" xfId="0"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2" fillId="0" borderId="3" xfId="0" applyFont="1" applyBorder="1" applyAlignment="1" applyProtection="1">
      <alignment horizontal="center"/>
    </xf>
    <xf numFmtId="0" fontId="2" fillId="0" borderId="4" xfId="0" applyFont="1" applyBorder="1" applyProtection="1"/>
    <xf numFmtId="0" fontId="22" fillId="0" borderId="2" xfId="0" applyFont="1" applyBorder="1" applyAlignment="1" applyProtection="1">
      <alignment horizontal="center"/>
    </xf>
    <xf numFmtId="0" fontId="22" fillId="3" borderId="3" xfId="0" applyFont="1" applyFill="1" applyBorder="1" applyAlignment="1" applyProtection="1">
      <alignment horizontal="center"/>
    </xf>
    <xf numFmtId="0" fontId="22" fillId="2" borderId="2" xfId="0" applyFont="1" applyFill="1" applyBorder="1" applyAlignment="1" applyProtection="1">
      <alignment horizontal="center"/>
    </xf>
    <xf numFmtId="0" fontId="22" fillId="3" borderId="0" xfId="0" applyFont="1" applyFill="1" applyBorder="1" applyAlignment="1" applyProtection="1">
      <alignment horizontal="center"/>
    </xf>
    <xf numFmtId="0" fontId="15" fillId="3" borderId="0" xfId="0" applyFont="1" applyFill="1" applyBorder="1" applyProtection="1"/>
    <xf numFmtId="0" fontId="0" fillId="3" borderId="0" xfId="0" applyFill="1" applyBorder="1" applyProtection="1"/>
    <xf numFmtId="0" fontId="0" fillId="2" borderId="0" xfId="0" applyFill="1" applyAlignment="1" applyProtection="1">
      <alignment horizontal="center"/>
    </xf>
    <xf numFmtId="0" fontId="0" fillId="2" borderId="3" xfId="0" applyFill="1" applyBorder="1" applyAlignment="1" applyProtection="1">
      <alignment horizontal="center"/>
    </xf>
    <xf numFmtId="0" fontId="15" fillId="2" borderId="0" xfId="0" applyFont="1" applyFill="1" applyProtection="1"/>
    <xf numFmtId="0" fontId="2" fillId="3" borderId="2" xfId="0" applyFont="1" applyFill="1" applyBorder="1" applyProtection="1"/>
    <xf numFmtId="0" fontId="15" fillId="3" borderId="0" xfId="0" applyFont="1" applyFill="1" applyProtection="1"/>
    <xf numFmtId="0" fontId="0" fillId="3" borderId="0" xfId="0" applyFill="1" applyAlignment="1" applyProtection="1">
      <alignment horizontal="center"/>
    </xf>
    <xf numFmtId="0" fontId="2" fillId="3" borderId="0" xfId="0" applyFont="1" applyFill="1" applyAlignment="1" applyProtection="1">
      <alignment horizontal="center"/>
    </xf>
    <xf numFmtId="0" fontId="2" fillId="3" borderId="3" xfId="0" applyFont="1" applyFill="1" applyBorder="1" applyAlignment="1" applyProtection="1">
      <alignment horizontal="center"/>
    </xf>
    <xf numFmtId="0" fontId="15" fillId="2" borderId="2" xfId="0" applyFont="1" applyFill="1" applyBorder="1" applyProtection="1"/>
    <xf numFmtId="0" fontId="0" fillId="2" borderId="0" xfId="0" applyFill="1" applyBorder="1" applyProtection="1"/>
    <xf numFmtId="0" fontId="0" fillId="2" borderId="0" xfId="0" applyFill="1" applyBorder="1" applyAlignment="1" applyProtection="1">
      <alignment horizontal="center"/>
    </xf>
    <xf numFmtId="0" fontId="15" fillId="4" borderId="0" xfId="0" applyFont="1" applyFill="1" applyBorder="1" applyProtection="1"/>
    <xf numFmtId="0" fontId="0" fillId="0" borderId="5" xfId="0" applyBorder="1" applyAlignment="1" applyProtection="1">
      <alignment horizontal="center"/>
    </xf>
    <xf numFmtId="0" fontId="22" fillId="2" borderId="2" xfId="0" applyFont="1" applyFill="1" applyBorder="1" applyProtection="1"/>
    <xf numFmtId="0" fontId="0" fillId="2" borderId="5" xfId="0" applyFill="1" applyBorder="1" applyAlignment="1" applyProtection="1">
      <alignment horizontal="center"/>
    </xf>
    <xf numFmtId="0" fontId="22" fillId="2" borderId="5" xfId="0" applyFont="1" applyFill="1" applyBorder="1" applyProtection="1"/>
    <xf numFmtId="0" fontId="2" fillId="3" borderId="13" xfId="0" applyFont="1" applyFill="1" applyBorder="1" applyProtection="1"/>
    <xf numFmtId="0" fontId="2" fillId="0" borderId="13" xfId="0" applyFont="1" applyBorder="1" applyProtection="1"/>
    <xf numFmtId="0" fontId="0" fillId="0" borderId="0" xfId="0" applyBorder="1" applyProtection="1"/>
    <xf numFmtId="0" fontId="1" fillId="2" borderId="2" xfId="0" applyFont="1" applyFill="1" applyBorder="1" applyAlignment="1" applyProtection="1">
      <alignment horizontal="center"/>
    </xf>
    <xf numFmtId="0" fontId="0" fillId="2" borderId="16" xfId="0" applyFill="1" applyBorder="1" applyAlignment="1" applyProtection="1">
      <alignment horizontal="center"/>
    </xf>
    <xf numFmtId="0" fontId="0" fillId="0" borderId="0" xfId="0" applyBorder="1" applyAlignment="1" applyProtection="1">
      <alignment horizontal="center"/>
    </xf>
    <xf numFmtId="0" fontId="2" fillId="0" borderId="2" xfId="0" applyFont="1" applyBorder="1" applyProtection="1"/>
    <xf numFmtId="0" fontId="0" fillId="2" borderId="5" xfId="0" applyFill="1" applyBorder="1" applyProtection="1"/>
    <xf numFmtId="0" fontId="0" fillId="2" borderId="17" xfId="0" applyFill="1" applyBorder="1" applyProtection="1"/>
    <xf numFmtId="0" fontId="0" fillId="2" borderId="16" xfId="0" applyFill="1" applyBorder="1" applyProtection="1"/>
    <xf numFmtId="0" fontId="22" fillId="3" borderId="2" xfId="0" applyFont="1" applyFill="1" applyBorder="1" applyProtection="1"/>
    <xf numFmtId="0" fontId="0" fillId="3" borderId="2" xfId="0" applyFill="1" applyBorder="1" applyAlignment="1" applyProtection="1">
      <alignment horizontal="center"/>
    </xf>
    <xf numFmtId="0" fontId="0" fillId="3" borderId="5" xfId="0" applyFill="1" applyBorder="1" applyAlignment="1" applyProtection="1">
      <alignment horizontal="center"/>
    </xf>
    <xf numFmtId="0" fontId="0" fillId="0" borderId="8" xfId="0" applyBorder="1" applyProtection="1"/>
    <xf numFmtId="0" fontId="0" fillId="0" borderId="8" xfId="0" applyBorder="1" applyAlignment="1" applyProtection="1">
      <alignment horizontal="center"/>
    </xf>
    <xf numFmtId="0" fontId="2" fillId="0" borderId="8" xfId="0" applyFont="1" applyBorder="1" applyAlignment="1" applyProtection="1">
      <alignment horizontal="center"/>
    </xf>
    <xf numFmtId="0" fontId="2" fillId="0" borderId="8"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2" fillId="2" borderId="2" xfId="0" applyFont="1" applyFill="1" applyBorder="1" applyAlignment="1" applyProtection="1">
      <alignment horizontal="center"/>
    </xf>
    <xf numFmtId="0" fontId="7" fillId="0" borderId="2" xfId="0" applyFont="1" applyBorder="1"/>
    <xf numFmtId="0" fontId="22" fillId="2" borderId="0" xfId="0" applyFont="1" applyFill="1" applyBorder="1" applyAlignment="1" applyProtection="1">
      <alignment horizontal="center"/>
    </xf>
    <xf numFmtId="0" fontId="22" fillId="2" borderId="0" xfId="0" applyFont="1" applyFill="1" applyBorder="1" applyProtection="1">
      <protection locked="0"/>
    </xf>
    <xf numFmtId="0" fontId="22" fillId="2" borderId="0" xfId="0" applyFont="1" applyFill="1" applyBorder="1" applyProtection="1"/>
    <xf numFmtId="0" fontId="11" fillId="3" borderId="1" xfId="1" applyFont="1" applyFill="1" applyBorder="1" applyAlignment="1">
      <alignment vertical="center" wrapText="1"/>
    </xf>
    <xf numFmtId="0" fontId="22" fillId="5" borderId="2" xfId="0" applyFont="1" applyFill="1" applyBorder="1"/>
    <xf numFmtId="9" fontId="22" fillId="5" borderId="2" xfId="0" applyNumberFormat="1" applyFont="1" applyFill="1" applyBorder="1" applyAlignment="1" applyProtection="1">
      <alignment wrapText="1"/>
      <protection locked="0"/>
    </xf>
    <xf numFmtId="9" fontId="2" fillId="2" borderId="0" xfId="0" applyNumberFormat="1" applyFont="1" applyFill="1" applyBorder="1" applyAlignment="1" applyProtection="1">
      <alignment wrapText="1"/>
    </xf>
    <xf numFmtId="0" fontId="22" fillId="2" borderId="2" xfId="0" applyFont="1" applyFill="1" applyBorder="1" applyProtection="1">
      <protection locked="0"/>
    </xf>
    <xf numFmtId="0" fontId="15" fillId="9" borderId="0" xfId="0" applyFont="1" applyFill="1"/>
    <xf numFmtId="0" fontId="2" fillId="2" borderId="0" xfId="0" applyFont="1" applyFill="1" applyBorder="1" applyProtection="1"/>
    <xf numFmtId="0" fontId="7" fillId="3" borderId="0" xfId="0" applyFont="1" applyFill="1" applyBorder="1" applyProtection="1">
      <protection locked="0"/>
    </xf>
    <xf numFmtId="0" fontId="22" fillId="3" borderId="0" xfId="0" applyFont="1" applyFill="1" applyBorder="1" applyProtection="1">
      <protection locked="0"/>
    </xf>
    <xf numFmtId="0" fontId="1" fillId="2" borderId="0" xfId="0" applyFont="1" applyFill="1" applyAlignment="1" applyProtection="1">
      <alignment horizontal="center"/>
    </xf>
    <xf numFmtId="0" fontId="12" fillId="2" borderId="2" xfId="0" applyFont="1" applyFill="1" applyBorder="1" applyAlignment="1" applyProtection="1">
      <alignment horizontal="center"/>
    </xf>
    <xf numFmtId="0" fontId="2" fillId="2" borderId="2" xfId="0" applyFont="1" applyFill="1" applyBorder="1" applyAlignment="1" applyProtection="1">
      <alignment horizontal="center"/>
    </xf>
    <xf numFmtId="0" fontId="12" fillId="2" borderId="13" xfId="0" applyFont="1" applyFill="1" applyBorder="1" applyAlignment="1" applyProtection="1">
      <alignment horizontal="center"/>
    </xf>
    <xf numFmtId="0" fontId="12" fillId="2" borderId="0" xfId="0" applyFont="1" applyFill="1" applyAlignment="1" applyProtection="1">
      <alignment horizontal="center"/>
    </xf>
    <xf numFmtId="0" fontId="12" fillId="2" borderId="3" xfId="0" applyFont="1" applyFill="1" applyBorder="1" applyAlignment="1" applyProtection="1">
      <alignment horizontal="center"/>
    </xf>
  </cellXfs>
  <cellStyles count="13">
    <cellStyle name="Komma [0] 2" xfId="4" xr:uid="{00000000-0005-0000-0000-000000000000}"/>
    <cellStyle name="Komma [0] 3" xfId="12" xr:uid="{00000000-0005-0000-0000-000001000000}"/>
    <cellStyle name="Komma 2" xfId="3" xr:uid="{00000000-0005-0000-0000-000002000000}"/>
    <cellStyle name="Komma 3" xfId="5" xr:uid="{00000000-0005-0000-0000-000003000000}"/>
    <cellStyle name="Komma 4" xfId="2" xr:uid="{00000000-0005-0000-0000-000004000000}"/>
    <cellStyle name="Komma 5" xfId="8" xr:uid="{00000000-0005-0000-0000-000005000000}"/>
    <cellStyle name="Komma 6" xfId="7" xr:uid="{00000000-0005-0000-0000-000006000000}"/>
    <cellStyle name="Komma 7" xfId="9" xr:uid="{00000000-0005-0000-0000-000007000000}"/>
    <cellStyle name="Komma 8" xfId="11" xr:uid="{00000000-0005-0000-0000-000008000000}"/>
    <cellStyle name="Komma 9" xfId="10" xr:uid="{00000000-0005-0000-0000-000009000000}"/>
    <cellStyle name="Standaard" xfId="0" builtinId="0"/>
    <cellStyle name="Standaard 2" xfId="1" xr:uid="{00000000-0005-0000-0000-00000B000000}"/>
    <cellStyle name="Standaard 3" xfId="6"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40</xdr:row>
      <xdr:rowOff>185158</xdr:rowOff>
    </xdr:from>
    <xdr:to>
      <xdr:col>3</xdr:col>
      <xdr:colOff>317500</xdr:colOff>
      <xdr:row>44</xdr:row>
      <xdr:rowOff>3393</xdr:rowOff>
    </xdr:to>
    <xdr:pic>
      <xdr:nvPicPr>
        <xdr:cNvPr id="2" name="Afbeelding 1" descr="LOGO.MPE 8x2 cm 300p.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52400" y="8490958"/>
          <a:ext cx="1993900" cy="580235"/>
        </a:xfrm>
        <a:prstGeom prst="rect">
          <a:avLst/>
        </a:prstGeom>
      </xdr:spPr>
    </xdr:pic>
    <xdr:clientData/>
  </xdr:twoCellAnchor>
  <xdr:twoCellAnchor editAs="oneCell">
    <xdr:from>
      <xdr:col>0</xdr:col>
      <xdr:colOff>0</xdr:colOff>
      <xdr:row>0</xdr:row>
      <xdr:rowOff>0</xdr:rowOff>
    </xdr:from>
    <xdr:to>
      <xdr:col>6</xdr:col>
      <xdr:colOff>601086</xdr:colOff>
      <xdr:row>10</xdr:row>
      <xdr:rowOff>177800</xdr:rowOff>
    </xdr:to>
    <xdr:pic>
      <xdr:nvPicPr>
        <xdr:cNvPr id="1026" name="Picture 2" descr="http://www.libereaux.nl/media/afbeeldingen/rud-limburg-noord.jpg">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4258686" cy="20828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1928092</xdr:colOff>
      <xdr:row>4</xdr:row>
      <xdr:rowOff>180975</xdr:rowOff>
    </xdr:to>
    <xdr:pic>
      <xdr:nvPicPr>
        <xdr:cNvPr id="3" name="Picture 2" descr="http://www.libereaux.nl/media/afbeeldingen/rud-limburg-noord.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28092" cy="9429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1947570</xdr:colOff>
      <xdr:row>5</xdr:row>
      <xdr:rowOff>0</xdr:rowOff>
    </xdr:to>
    <xdr:pic>
      <xdr:nvPicPr>
        <xdr:cNvPr id="4" name="Picture 2" descr="http://www.libereaux.nl/media/afbeeldingen/rud-limburg-noord.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47570" cy="952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1947570</xdr:colOff>
      <xdr:row>5</xdr:row>
      <xdr:rowOff>0</xdr:rowOff>
    </xdr:to>
    <xdr:pic>
      <xdr:nvPicPr>
        <xdr:cNvPr id="2" name="Picture 2" descr="http://www.libereaux.nl/media/afbeeldingen/rud-limburg-noord.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47570" cy="952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47570" cy="952500"/>
    <xdr:pic>
      <xdr:nvPicPr>
        <xdr:cNvPr id="2" name="Picture 2" descr="http://www.libereaux.nl/media/afbeeldingen/rud-limburg-noord.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47570" cy="95250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2317608</xdr:colOff>
      <xdr:row>5</xdr:row>
      <xdr:rowOff>180974</xdr:rowOff>
    </xdr:to>
    <xdr:pic>
      <xdr:nvPicPr>
        <xdr:cNvPr id="2" name="Picture 2" descr="http://www.libereaux.nl/media/afbeeldingen/rud-limburg-noord.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17608" cy="11334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2356560</xdr:colOff>
      <xdr:row>6</xdr:row>
      <xdr:rowOff>9525</xdr:rowOff>
    </xdr:to>
    <xdr:pic>
      <xdr:nvPicPr>
        <xdr:cNvPr id="2" name="Picture 2" descr="http://www.libereaux.nl/media/afbeeldingen/rud-limburg-noord.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56560" cy="11525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2337087</xdr:colOff>
      <xdr:row>6</xdr:row>
      <xdr:rowOff>0</xdr:rowOff>
    </xdr:to>
    <xdr:pic>
      <xdr:nvPicPr>
        <xdr:cNvPr id="2" name="Picture 2" descr="http://www.libereaux.nl/media/afbeeldingen/rud-limburg-noord.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37087" cy="114300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6" zoomScale="75" zoomScaleNormal="75" workbookViewId="0">
      <selection activeCell="A23" sqref="A23"/>
    </sheetView>
  </sheetViews>
  <sheetFormatPr defaultRowHeight="15" x14ac:dyDescent="0.25"/>
  <cols>
    <col min="1" max="16384" width="9.140625" style="209"/>
  </cols>
  <sheetData>
    <row r="1" spans="1:17" x14ac:dyDescent="0.25">
      <c r="A1" s="271"/>
      <c r="B1" s="271"/>
      <c r="C1" s="271"/>
      <c r="D1" s="271"/>
      <c r="E1" s="271"/>
      <c r="F1" s="271"/>
      <c r="G1" s="271"/>
      <c r="H1" s="271"/>
      <c r="I1" s="271"/>
      <c r="J1" s="271"/>
      <c r="K1" s="271"/>
      <c r="L1" s="271"/>
      <c r="M1" s="271"/>
      <c r="N1" s="271"/>
      <c r="O1" s="271"/>
      <c r="P1" s="271"/>
      <c r="Q1" s="271"/>
    </row>
    <row r="2" spans="1:17" x14ac:dyDescent="0.25">
      <c r="A2" s="271"/>
      <c r="B2" s="271"/>
      <c r="C2" s="271"/>
      <c r="D2" s="271"/>
      <c r="E2" s="271"/>
      <c r="F2" s="271"/>
      <c r="G2" s="271"/>
      <c r="H2" s="271"/>
      <c r="I2" s="271"/>
      <c r="J2" s="271"/>
      <c r="K2" s="271"/>
      <c r="L2" s="271"/>
      <c r="M2" s="271"/>
      <c r="N2" s="271"/>
      <c r="O2" s="271"/>
      <c r="P2" s="271"/>
      <c r="Q2" s="271"/>
    </row>
    <row r="3" spans="1:17" x14ac:dyDescent="0.25">
      <c r="A3" s="271"/>
      <c r="B3" s="271"/>
      <c r="C3" s="271"/>
      <c r="D3" s="271"/>
      <c r="E3" s="271"/>
      <c r="F3" s="271"/>
      <c r="G3" s="271"/>
      <c r="H3" s="271"/>
      <c r="I3" s="271"/>
      <c r="J3" s="271"/>
      <c r="K3" s="271"/>
      <c r="L3" s="271"/>
      <c r="M3" s="271"/>
      <c r="N3" s="271"/>
      <c r="O3" s="271"/>
      <c r="P3" s="271"/>
      <c r="Q3" s="271"/>
    </row>
    <row r="4" spans="1:17" x14ac:dyDescent="0.25">
      <c r="A4" s="271"/>
      <c r="B4" s="271"/>
      <c r="C4" s="271"/>
      <c r="D4" s="271"/>
      <c r="E4" s="271"/>
      <c r="F4" s="271"/>
      <c r="G4" s="271"/>
      <c r="H4" s="271"/>
      <c r="I4" s="271"/>
      <c r="J4" s="271"/>
      <c r="K4" s="271"/>
      <c r="L4" s="271"/>
      <c r="M4" s="271"/>
      <c r="N4" s="271"/>
      <c r="O4" s="271"/>
      <c r="P4" s="271"/>
      <c r="Q4" s="271"/>
    </row>
    <row r="5" spans="1:17" x14ac:dyDescent="0.25">
      <c r="A5" s="271"/>
      <c r="B5" s="271"/>
      <c r="C5" s="271"/>
      <c r="D5" s="271"/>
      <c r="E5" s="271"/>
      <c r="F5" s="271"/>
      <c r="G5" s="271"/>
      <c r="H5" s="271"/>
      <c r="I5" s="271"/>
      <c r="J5" s="271"/>
      <c r="K5" s="271"/>
      <c r="L5" s="271"/>
      <c r="M5" s="271"/>
      <c r="N5" s="271"/>
      <c r="O5" s="271"/>
      <c r="P5" s="271"/>
      <c r="Q5" s="271"/>
    </row>
    <row r="6" spans="1:17" x14ac:dyDescent="0.25">
      <c r="A6" s="271"/>
      <c r="B6" s="271"/>
      <c r="C6" s="271"/>
      <c r="D6" s="271"/>
      <c r="E6" s="271"/>
      <c r="F6" s="271"/>
      <c r="G6" s="271"/>
      <c r="H6" s="271"/>
      <c r="I6" s="271"/>
      <c r="J6" s="271"/>
      <c r="K6" s="271"/>
      <c r="L6" s="271"/>
      <c r="M6" s="271"/>
      <c r="N6" s="271"/>
      <c r="O6" s="271"/>
      <c r="P6" s="271"/>
      <c r="Q6" s="271"/>
    </row>
    <row r="7" spans="1:17" x14ac:dyDescent="0.25">
      <c r="A7" s="271"/>
      <c r="B7" s="271"/>
      <c r="C7" s="271"/>
      <c r="D7" s="271"/>
      <c r="E7" s="271"/>
      <c r="F7" s="271"/>
      <c r="G7" s="271"/>
      <c r="H7" s="271"/>
      <c r="I7" s="271"/>
      <c r="J7" s="271"/>
      <c r="K7" s="271"/>
      <c r="L7" s="271"/>
      <c r="M7" s="271"/>
      <c r="N7" s="271"/>
      <c r="O7" s="271"/>
      <c r="P7" s="271"/>
      <c r="Q7" s="271"/>
    </row>
    <row r="8" spans="1:17" x14ac:dyDescent="0.25">
      <c r="A8" s="271"/>
      <c r="B8" s="271"/>
      <c r="C8" s="271"/>
      <c r="D8" s="271"/>
      <c r="E8" s="271"/>
      <c r="F8" s="271"/>
      <c r="G8" s="271"/>
      <c r="H8" s="271"/>
      <c r="I8" s="271"/>
      <c r="J8" s="271"/>
      <c r="K8" s="271"/>
      <c r="L8" s="271"/>
      <c r="M8" s="271"/>
      <c r="N8" s="271"/>
      <c r="O8" s="271"/>
      <c r="P8" s="271"/>
      <c r="Q8" s="271"/>
    </row>
    <row r="9" spans="1:17" x14ac:dyDescent="0.25">
      <c r="A9" s="271"/>
      <c r="B9" s="271"/>
      <c r="C9" s="271"/>
      <c r="D9" s="271"/>
      <c r="E9" s="271"/>
      <c r="F9" s="271"/>
      <c r="G9" s="271"/>
      <c r="H9" s="271"/>
      <c r="I9" s="271"/>
      <c r="J9" s="271"/>
      <c r="K9" s="271"/>
      <c r="L9" s="271"/>
      <c r="M9" s="271"/>
      <c r="N9" s="271"/>
      <c r="O9" s="271"/>
      <c r="P9" s="271"/>
      <c r="Q9" s="271"/>
    </row>
    <row r="10" spans="1:17" x14ac:dyDescent="0.25">
      <c r="A10" s="271"/>
      <c r="B10" s="271"/>
      <c r="C10" s="271"/>
      <c r="D10" s="271"/>
      <c r="E10" s="271"/>
      <c r="F10" s="271"/>
      <c r="G10" s="271"/>
      <c r="H10" s="271"/>
      <c r="I10" s="271"/>
      <c r="J10" s="271"/>
      <c r="K10" s="271"/>
      <c r="L10" s="271"/>
      <c r="M10" s="271"/>
      <c r="N10" s="271"/>
      <c r="O10" s="271"/>
      <c r="P10" s="271"/>
      <c r="Q10" s="271"/>
    </row>
    <row r="11" spans="1:17" x14ac:dyDescent="0.25">
      <c r="A11" s="271"/>
      <c r="B11" s="271"/>
      <c r="C11" s="271"/>
      <c r="D11" s="271"/>
      <c r="E11" s="271"/>
      <c r="F11" s="271"/>
      <c r="G11" s="271"/>
      <c r="H11" s="271"/>
      <c r="I11" s="271"/>
      <c r="J11" s="271"/>
      <c r="K11" s="271"/>
      <c r="L11" s="271"/>
      <c r="M11" s="271"/>
      <c r="N11" s="271"/>
      <c r="O11" s="271"/>
      <c r="P11" s="271"/>
      <c r="Q11" s="271"/>
    </row>
    <row r="12" spans="1:17" x14ac:dyDescent="0.25">
      <c r="A12" s="272"/>
      <c r="B12" s="272"/>
      <c r="C12" s="272"/>
      <c r="D12" s="272"/>
      <c r="E12" s="272"/>
      <c r="F12" s="272"/>
      <c r="G12" s="272"/>
      <c r="H12" s="272"/>
      <c r="I12" s="272"/>
      <c r="J12" s="272"/>
      <c r="K12" s="272"/>
      <c r="L12" s="272"/>
      <c r="M12" s="272"/>
      <c r="N12" s="272"/>
      <c r="O12" s="272"/>
      <c r="P12" s="272"/>
      <c r="Q12" s="272"/>
    </row>
    <row r="13" spans="1:17" x14ac:dyDescent="0.25">
      <c r="A13" s="272"/>
      <c r="B13" s="272"/>
      <c r="C13" s="272"/>
      <c r="D13" s="272"/>
      <c r="E13" s="272"/>
      <c r="F13" s="272"/>
      <c r="G13" s="272"/>
      <c r="H13" s="272"/>
      <c r="I13" s="272"/>
      <c r="J13" s="272"/>
      <c r="K13" s="272"/>
      <c r="L13" s="272"/>
      <c r="M13" s="272"/>
      <c r="N13" s="272"/>
      <c r="O13" s="272"/>
      <c r="P13" s="272"/>
      <c r="Q13" s="272"/>
    </row>
    <row r="14" spans="1:17" x14ac:dyDescent="0.25">
      <c r="A14" s="272"/>
      <c r="B14" s="272"/>
      <c r="C14" s="272"/>
      <c r="D14" s="272"/>
      <c r="E14" s="272"/>
      <c r="F14" s="272"/>
      <c r="G14" s="272"/>
      <c r="H14" s="272"/>
      <c r="I14" s="272"/>
      <c r="J14" s="272"/>
      <c r="K14" s="272"/>
      <c r="L14" s="272"/>
      <c r="M14" s="272"/>
      <c r="N14" s="272"/>
      <c r="O14" s="272"/>
      <c r="P14" s="272"/>
      <c r="Q14" s="272"/>
    </row>
    <row r="15" spans="1:17" x14ac:dyDescent="0.25">
      <c r="A15" s="272"/>
      <c r="B15" s="272"/>
      <c r="C15" s="272"/>
      <c r="D15" s="272"/>
      <c r="E15" s="272"/>
      <c r="F15" s="272"/>
      <c r="G15" s="272"/>
      <c r="H15" s="272"/>
      <c r="I15" s="272"/>
      <c r="J15" s="272"/>
      <c r="K15" s="272"/>
      <c r="L15" s="272"/>
      <c r="M15" s="272"/>
      <c r="N15" s="272"/>
      <c r="O15" s="272"/>
      <c r="P15" s="272"/>
      <c r="Q15" s="272"/>
    </row>
    <row r="16" spans="1:17" x14ac:dyDescent="0.25">
      <c r="A16" s="272"/>
      <c r="B16" s="272"/>
      <c r="C16" s="272"/>
      <c r="D16" s="272"/>
      <c r="E16" s="272"/>
      <c r="F16" s="272"/>
      <c r="G16" s="272"/>
      <c r="H16" s="272"/>
      <c r="I16" s="272"/>
      <c r="J16" s="272"/>
      <c r="K16" s="272"/>
      <c r="L16" s="272"/>
      <c r="M16" s="272"/>
      <c r="N16" s="272"/>
      <c r="O16" s="272"/>
      <c r="P16" s="272"/>
      <c r="Q16" s="272"/>
    </row>
    <row r="17" spans="1:17" s="275" customFormat="1" ht="46.5" x14ac:dyDescent="0.7">
      <c r="A17" s="273" t="s">
        <v>430</v>
      </c>
      <c r="B17" s="210"/>
      <c r="C17" s="210"/>
      <c r="D17" s="210"/>
      <c r="E17" s="210"/>
      <c r="F17" s="210"/>
      <c r="G17" s="210"/>
      <c r="H17" s="210"/>
      <c r="I17" s="210"/>
      <c r="J17" s="210"/>
      <c r="K17" s="210"/>
      <c r="L17" s="274"/>
      <c r="M17" s="274"/>
      <c r="N17" s="274"/>
      <c r="O17" s="274"/>
      <c r="P17" s="274"/>
      <c r="Q17" s="274"/>
    </row>
    <row r="18" spans="1:17" x14ac:dyDescent="0.25">
      <c r="A18" s="276"/>
      <c r="B18" s="276"/>
      <c r="C18" s="276"/>
      <c r="D18" s="276"/>
      <c r="E18" s="276"/>
      <c r="F18" s="276"/>
      <c r="G18" s="276"/>
      <c r="H18" s="276"/>
      <c r="I18" s="276"/>
      <c r="J18" s="276"/>
      <c r="K18" s="276"/>
      <c r="L18" s="272"/>
      <c r="M18" s="272"/>
      <c r="N18" s="272"/>
      <c r="O18" s="272"/>
      <c r="P18" s="272"/>
      <c r="Q18" s="272"/>
    </row>
    <row r="19" spans="1:17" ht="28.5" x14ac:dyDescent="0.45">
      <c r="A19" s="277" t="s">
        <v>573</v>
      </c>
      <c r="B19" s="276"/>
      <c r="C19" s="276"/>
      <c r="D19" s="276"/>
      <c r="E19" s="276"/>
      <c r="F19" s="276"/>
      <c r="G19" s="276"/>
      <c r="H19" s="276"/>
      <c r="I19" s="276"/>
      <c r="J19" s="276"/>
      <c r="K19" s="276"/>
      <c r="L19" s="272"/>
      <c r="M19" s="272"/>
      <c r="N19" s="272"/>
      <c r="O19" s="272"/>
      <c r="P19" s="272"/>
      <c r="Q19" s="272"/>
    </row>
    <row r="20" spans="1:17" ht="18.75" x14ac:dyDescent="0.3">
      <c r="A20" s="278"/>
      <c r="B20" s="276"/>
      <c r="C20" s="276"/>
      <c r="D20" s="276"/>
      <c r="E20" s="276"/>
      <c r="F20" s="276"/>
      <c r="G20" s="276"/>
      <c r="H20" s="276"/>
      <c r="I20" s="276"/>
      <c r="J20" s="276"/>
      <c r="K20" s="276"/>
      <c r="L20" s="272"/>
      <c r="M20" s="272"/>
      <c r="N20" s="272"/>
      <c r="O20" s="272"/>
      <c r="P20" s="272"/>
      <c r="Q20" s="272"/>
    </row>
    <row r="21" spans="1:17" ht="18.75" x14ac:dyDescent="0.3">
      <c r="A21" s="278" t="s">
        <v>574</v>
      </c>
      <c r="B21" s="276"/>
      <c r="C21" s="276"/>
      <c r="D21" s="276"/>
      <c r="E21" s="276"/>
      <c r="F21" s="276"/>
      <c r="G21" s="276"/>
      <c r="H21" s="276"/>
      <c r="I21" s="276"/>
      <c r="J21" s="276"/>
      <c r="K21" s="276"/>
      <c r="L21" s="272"/>
      <c r="M21" s="272"/>
      <c r="N21" s="272"/>
      <c r="O21" s="272"/>
      <c r="P21" s="272"/>
      <c r="Q21" s="272"/>
    </row>
    <row r="22" spans="1:17" x14ac:dyDescent="0.25">
      <c r="A22" s="276"/>
      <c r="B22" s="276"/>
      <c r="C22" s="276"/>
      <c r="D22" s="276"/>
      <c r="E22" s="276"/>
      <c r="F22" s="276"/>
      <c r="G22" s="276"/>
      <c r="H22" s="276"/>
      <c r="I22" s="276"/>
      <c r="J22" s="276"/>
      <c r="K22" s="276"/>
      <c r="L22" s="272"/>
      <c r="M22" s="272"/>
      <c r="N22" s="272"/>
      <c r="O22" s="272"/>
      <c r="P22" s="272"/>
      <c r="Q22" s="272"/>
    </row>
    <row r="23" spans="1:17" x14ac:dyDescent="0.25">
      <c r="A23" s="276"/>
      <c r="B23" s="276"/>
      <c r="C23" s="276"/>
      <c r="D23" s="276"/>
      <c r="E23" s="276"/>
      <c r="F23" s="276"/>
      <c r="G23" s="276"/>
      <c r="H23" s="276"/>
      <c r="I23" s="276"/>
      <c r="J23" s="276"/>
      <c r="K23" s="276"/>
      <c r="L23" s="272"/>
      <c r="M23" s="272"/>
      <c r="N23" s="272"/>
      <c r="O23" s="272"/>
      <c r="P23" s="272"/>
      <c r="Q23" s="272"/>
    </row>
    <row r="24" spans="1:17" x14ac:dyDescent="0.25">
      <c r="A24" s="276"/>
      <c r="B24" s="276"/>
      <c r="C24" s="276"/>
      <c r="D24" s="276"/>
      <c r="E24" s="276"/>
      <c r="F24" s="276"/>
      <c r="G24" s="276"/>
      <c r="H24" s="276"/>
      <c r="I24" s="276"/>
      <c r="J24" s="276"/>
      <c r="K24" s="276"/>
      <c r="L24" s="272"/>
      <c r="M24" s="272"/>
      <c r="N24" s="272"/>
      <c r="O24" s="272"/>
      <c r="P24" s="272"/>
      <c r="Q24" s="272"/>
    </row>
    <row r="25" spans="1:17" x14ac:dyDescent="0.25">
      <c r="A25" s="276"/>
      <c r="B25" s="276"/>
      <c r="C25" s="276"/>
      <c r="D25" s="276"/>
      <c r="E25" s="276"/>
      <c r="F25" s="276"/>
      <c r="G25" s="276"/>
      <c r="H25" s="276"/>
      <c r="I25" s="276"/>
      <c r="J25" s="276"/>
      <c r="K25" s="276"/>
      <c r="L25" s="272"/>
      <c r="M25" s="272"/>
      <c r="N25" s="272"/>
      <c r="O25" s="272"/>
      <c r="P25" s="272"/>
      <c r="Q25" s="272"/>
    </row>
    <row r="26" spans="1:17" x14ac:dyDescent="0.25">
      <c r="A26" s="276"/>
      <c r="B26" s="276"/>
      <c r="C26" s="276"/>
      <c r="D26" s="276"/>
      <c r="E26" s="276"/>
      <c r="F26" s="276"/>
      <c r="G26" s="276"/>
      <c r="H26" s="276"/>
      <c r="I26" s="276"/>
      <c r="J26" s="276"/>
      <c r="K26" s="276"/>
      <c r="L26" s="272"/>
      <c r="M26" s="272"/>
      <c r="N26" s="272"/>
      <c r="O26" s="272"/>
      <c r="P26" s="272"/>
      <c r="Q26" s="272"/>
    </row>
    <row r="27" spans="1:17" x14ac:dyDescent="0.25">
      <c r="A27" s="272"/>
      <c r="B27" s="272"/>
      <c r="C27" s="272"/>
      <c r="D27" s="272"/>
      <c r="E27" s="272"/>
      <c r="F27" s="272"/>
      <c r="G27" s="272"/>
      <c r="H27" s="272"/>
      <c r="I27" s="272"/>
      <c r="J27" s="272"/>
      <c r="K27" s="272"/>
      <c r="L27" s="272"/>
      <c r="M27" s="272"/>
      <c r="N27" s="272"/>
      <c r="O27" s="272"/>
      <c r="P27" s="272"/>
      <c r="Q27" s="272"/>
    </row>
    <row r="28" spans="1:17" x14ac:dyDescent="0.25">
      <c r="A28" s="272"/>
      <c r="B28" s="272"/>
      <c r="C28" s="272"/>
      <c r="D28" s="272"/>
      <c r="E28" s="272"/>
      <c r="F28" s="272"/>
      <c r="G28" s="272"/>
      <c r="H28" s="272"/>
      <c r="I28" s="272"/>
      <c r="J28" s="272"/>
      <c r="K28" s="272"/>
      <c r="L28" s="272"/>
      <c r="M28" s="272"/>
      <c r="N28" s="272"/>
      <c r="O28" s="272"/>
      <c r="P28" s="272"/>
      <c r="Q28" s="272"/>
    </row>
    <row r="29" spans="1:17" x14ac:dyDescent="0.25">
      <c r="A29" s="272"/>
      <c r="B29" s="272"/>
      <c r="C29" s="272"/>
      <c r="D29" s="272"/>
      <c r="E29" s="272"/>
      <c r="F29" s="272"/>
      <c r="G29" s="272"/>
      <c r="H29" s="272"/>
      <c r="I29" s="272"/>
      <c r="J29" s="272"/>
      <c r="K29" s="272"/>
      <c r="L29" s="272"/>
      <c r="M29" s="272"/>
      <c r="N29" s="272"/>
      <c r="O29" s="272"/>
      <c r="P29" s="272"/>
      <c r="Q29" s="272"/>
    </row>
    <row r="30" spans="1:17" s="279" customFormat="1" x14ac:dyDescent="0.25">
      <c r="A30" s="276"/>
      <c r="B30" s="276"/>
      <c r="C30" s="276"/>
      <c r="D30" s="276"/>
      <c r="E30" s="276"/>
      <c r="F30" s="276"/>
      <c r="G30" s="276"/>
      <c r="H30" s="276"/>
      <c r="I30" s="276"/>
      <c r="J30" s="276"/>
      <c r="K30" s="276"/>
      <c r="L30" s="276"/>
      <c r="M30" s="276"/>
      <c r="N30" s="276"/>
      <c r="O30" s="276"/>
      <c r="P30" s="276"/>
      <c r="Q30" s="276"/>
    </row>
    <row r="31" spans="1:17" s="279" customFormat="1" x14ac:dyDescent="0.25">
      <c r="A31" s="276"/>
      <c r="B31" s="276"/>
      <c r="C31" s="276"/>
      <c r="D31" s="276"/>
      <c r="E31" s="276"/>
      <c r="F31" s="276"/>
      <c r="G31" s="276"/>
      <c r="H31" s="276"/>
      <c r="I31" s="276"/>
      <c r="J31" s="276"/>
      <c r="K31" s="276"/>
      <c r="L31" s="276"/>
      <c r="M31" s="276"/>
      <c r="N31" s="276"/>
      <c r="O31" s="276"/>
      <c r="P31" s="276"/>
      <c r="Q31" s="276"/>
    </row>
    <row r="32" spans="1:17" s="279" customFormat="1" x14ac:dyDescent="0.25">
      <c r="A32" s="276"/>
      <c r="B32" s="276"/>
      <c r="C32" s="276"/>
      <c r="D32" s="276"/>
      <c r="E32" s="276"/>
      <c r="F32" s="276"/>
      <c r="G32" s="276"/>
      <c r="H32" s="276"/>
      <c r="I32" s="276"/>
      <c r="J32" s="276"/>
      <c r="K32" s="276"/>
      <c r="L32" s="276"/>
      <c r="M32" s="276"/>
      <c r="N32" s="276"/>
      <c r="O32" s="276"/>
      <c r="P32" s="276"/>
      <c r="Q32" s="276"/>
    </row>
    <row r="33" spans="1:17" s="279" customFormat="1" x14ac:dyDescent="0.25">
      <c r="A33" s="276" t="s">
        <v>425</v>
      </c>
      <c r="B33" s="276"/>
      <c r="C33" s="276"/>
      <c r="D33" s="276"/>
      <c r="E33" s="276"/>
      <c r="F33" s="276"/>
      <c r="G33" s="276"/>
      <c r="H33" s="276"/>
      <c r="I33" s="276"/>
      <c r="J33" s="276"/>
      <c r="K33" s="276"/>
      <c r="L33" s="276"/>
      <c r="M33" s="276"/>
      <c r="N33" s="276"/>
      <c r="O33" s="276"/>
      <c r="P33" s="276"/>
      <c r="Q33" s="276"/>
    </row>
    <row r="34" spans="1:17" s="279" customFormat="1" x14ac:dyDescent="0.25">
      <c r="A34" s="276"/>
      <c r="B34" s="276"/>
      <c r="C34" s="276"/>
      <c r="D34" s="276"/>
      <c r="E34" s="276"/>
      <c r="F34" s="276"/>
      <c r="G34" s="276"/>
      <c r="H34" s="276"/>
      <c r="I34" s="276"/>
      <c r="J34" s="276"/>
      <c r="K34" s="276"/>
      <c r="L34" s="276"/>
      <c r="M34" s="276"/>
      <c r="N34" s="276"/>
      <c r="O34" s="276"/>
      <c r="P34" s="276"/>
      <c r="Q34" s="276"/>
    </row>
    <row r="35" spans="1:17" s="279" customFormat="1" x14ac:dyDescent="0.25">
      <c r="A35" s="276" t="s">
        <v>426</v>
      </c>
      <c r="B35" s="276"/>
      <c r="C35" s="276"/>
      <c r="D35" s="276"/>
      <c r="E35" s="276"/>
      <c r="F35" s="276"/>
      <c r="G35" s="276"/>
      <c r="H35" s="276"/>
      <c r="I35" s="276"/>
      <c r="J35" s="276"/>
      <c r="K35" s="276"/>
      <c r="L35" s="276"/>
      <c r="M35" s="276"/>
      <c r="N35" s="276"/>
      <c r="O35" s="276"/>
      <c r="P35" s="276"/>
      <c r="Q35" s="276"/>
    </row>
    <row r="36" spans="1:17" s="279" customFormat="1" x14ac:dyDescent="0.25">
      <c r="A36" s="276" t="s">
        <v>427</v>
      </c>
      <c r="B36" s="276"/>
      <c r="C36" s="276"/>
      <c r="D36" s="276"/>
      <c r="E36" s="276"/>
      <c r="F36" s="276"/>
      <c r="G36" s="276"/>
      <c r="H36" s="276"/>
      <c r="I36" s="276"/>
      <c r="J36" s="276"/>
      <c r="K36" s="276"/>
      <c r="L36" s="276"/>
      <c r="M36" s="276"/>
      <c r="N36" s="276"/>
      <c r="O36" s="276"/>
      <c r="P36" s="276"/>
      <c r="Q36" s="276"/>
    </row>
    <row r="37" spans="1:17" s="279" customFormat="1" x14ac:dyDescent="0.25">
      <c r="A37" s="276" t="s">
        <v>428</v>
      </c>
      <c r="B37" s="276"/>
      <c r="C37" s="276"/>
      <c r="D37" s="276"/>
      <c r="E37" s="276"/>
      <c r="F37" s="276"/>
      <c r="G37" s="276"/>
      <c r="H37" s="276"/>
      <c r="I37" s="276"/>
      <c r="J37" s="276"/>
      <c r="K37" s="276"/>
      <c r="L37" s="276"/>
      <c r="M37" s="276"/>
      <c r="N37" s="276"/>
      <c r="O37" s="276"/>
      <c r="P37" s="276"/>
      <c r="Q37" s="276"/>
    </row>
    <row r="38" spans="1:17" x14ac:dyDescent="0.25">
      <c r="A38" s="276" t="s">
        <v>429</v>
      </c>
      <c r="B38" s="272"/>
      <c r="C38" s="272"/>
      <c r="D38" s="272"/>
      <c r="E38" s="272"/>
      <c r="F38" s="272"/>
      <c r="G38" s="272"/>
      <c r="H38" s="272"/>
      <c r="I38" s="272"/>
      <c r="J38" s="272"/>
      <c r="K38" s="272"/>
      <c r="L38" s="272"/>
      <c r="M38" s="272"/>
      <c r="N38" s="272"/>
      <c r="O38" s="272"/>
      <c r="P38" s="272"/>
      <c r="Q38" s="272"/>
    </row>
    <row r="39" spans="1:17" x14ac:dyDescent="0.25">
      <c r="A39" s="272"/>
      <c r="B39" s="272"/>
      <c r="C39" s="272"/>
      <c r="D39" s="272"/>
      <c r="E39" s="272"/>
      <c r="F39" s="272"/>
      <c r="G39" s="272"/>
      <c r="H39" s="272"/>
      <c r="I39" s="272"/>
      <c r="J39" s="272"/>
      <c r="K39" s="272"/>
      <c r="L39" s="272"/>
      <c r="M39" s="272"/>
      <c r="N39" s="272"/>
      <c r="O39" s="272"/>
      <c r="P39" s="272"/>
      <c r="Q39" s="272"/>
    </row>
    <row r="40" spans="1:17" x14ac:dyDescent="0.25">
      <c r="A40" s="272"/>
      <c r="B40" s="272"/>
      <c r="C40" s="272"/>
      <c r="D40" s="272"/>
      <c r="E40" s="272"/>
      <c r="F40" s="272"/>
      <c r="G40" s="272"/>
      <c r="H40" s="272"/>
      <c r="I40" s="272"/>
      <c r="J40" s="272"/>
      <c r="K40" s="272"/>
      <c r="L40" s="272"/>
      <c r="M40" s="272"/>
      <c r="N40" s="272"/>
      <c r="O40" s="272"/>
      <c r="P40" s="272"/>
      <c r="Q40" s="272"/>
    </row>
    <row r="41" spans="1:17" x14ac:dyDescent="0.25">
      <c r="A41" s="280" t="s">
        <v>150</v>
      </c>
      <c r="B41" s="271"/>
      <c r="C41" s="271"/>
      <c r="D41" s="271"/>
      <c r="E41" s="271"/>
      <c r="F41" s="271"/>
      <c r="G41" s="271"/>
      <c r="H41" s="271"/>
      <c r="I41" s="271"/>
      <c r="J41" s="271"/>
      <c r="K41" s="271"/>
      <c r="L41" s="271"/>
      <c r="M41" s="271"/>
      <c r="N41" s="271"/>
      <c r="O41" s="271"/>
      <c r="P41" s="271"/>
      <c r="Q41" s="271"/>
    </row>
    <row r="42" spans="1:17" x14ac:dyDescent="0.25">
      <c r="A42" s="271"/>
      <c r="B42" s="271"/>
      <c r="C42" s="271"/>
      <c r="D42" s="271"/>
      <c r="E42" s="271"/>
      <c r="F42" s="271"/>
      <c r="G42" s="271"/>
      <c r="H42" s="271"/>
      <c r="I42" s="271"/>
      <c r="J42" s="271"/>
      <c r="K42" s="271"/>
      <c r="L42" s="271"/>
      <c r="M42" s="271"/>
      <c r="N42" s="271"/>
      <c r="O42" s="271"/>
      <c r="P42" s="271"/>
      <c r="Q42" s="271"/>
    </row>
    <row r="43" spans="1:17" x14ac:dyDescent="0.25">
      <c r="A43" s="271"/>
      <c r="B43" s="271"/>
      <c r="C43" s="271"/>
      <c r="D43" s="271"/>
      <c r="E43" s="271"/>
      <c r="F43" s="271"/>
      <c r="G43" s="271"/>
      <c r="H43" s="271"/>
      <c r="I43" s="271"/>
      <c r="J43" s="271"/>
      <c r="K43" s="271"/>
      <c r="L43" s="271"/>
      <c r="M43" s="271"/>
      <c r="N43" s="271"/>
      <c r="O43" s="271"/>
      <c r="P43" s="271"/>
      <c r="Q43" s="271"/>
    </row>
    <row r="44" spans="1:17" x14ac:dyDescent="0.25">
      <c r="A44" s="271"/>
      <c r="B44" s="271"/>
      <c r="C44" s="271"/>
      <c r="D44" s="271"/>
      <c r="E44" s="271"/>
      <c r="F44" s="271"/>
      <c r="G44" s="271"/>
      <c r="H44" s="271"/>
      <c r="I44" s="271"/>
      <c r="J44" s="271"/>
      <c r="K44" s="271"/>
      <c r="L44" s="271"/>
      <c r="M44" s="271"/>
      <c r="N44" s="271"/>
      <c r="O44" s="271"/>
      <c r="P44" s="271"/>
      <c r="Q44" s="271"/>
    </row>
    <row r="45" spans="1:17" x14ac:dyDescent="0.25">
      <c r="A45" s="271"/>
      <c r="B45" s="271"/>
      <c r="C45" s="271"/>
      <c r="D45" s="271"/>
      <c r="E45" s="271"/>
      <c r="F45" s="271"/>
      <c r="G45" s="271"/>
      <c r="H45" s="271"/>
      <c r="I45" s="271"/>
      <c r="J45" s="271"/>
      <c r="K45" s="271"/>
      <c r="L45" s="271"/>
      <c r="M45" s="271"/>
      <c r="N45" s="271"/>
      <c r="O45" s="271"/>
      <c r="P45" s="271"/>
      <c r="Q45" s="271"/>
    </row>
    <row r="46" spans="1:17" x14ac:dyDescent="0.25">
      <c r="A46" s="271"/>
      <c r="B46" s="271"/>
      <c r="C46" s="271"/>
      <c r="D46" s="271"/>
      <c r="E46" s="271"/>
      <c r="F46" s="271"/>
      <c r="G46" s="271"/>
      <c r="H46" s="271"/>
      <c r="I46" s="271"/>
      <c r="J46" s="271"/>
      <c r="K46" s="271"/>
      <c r="L46" s="271"/>
      <c r="M46" s="271"/>
      <c r="N46" s="271"/>
      <c r="O46" s="271"/>
      <c r="P46" s="271"/>
      <c r="Q46" s="271"/>
    </row>
    <row r="47" spans="1:17" x14ac:dyDescent="0.25">
      <c r="A47" s="271"/>
      <c r="B47" s="271"/>
      <c r="C47" s="271"/>
      <c r="D47" s="271"/>
      <c r="E47" s="271"/>
      <c r="F47" s="271"/>
      <c r="G47" s="271"/>
      <c r="H47" s="271"/>
      <c r="I47" s="271"/>
      <c r="J47" s="271"/>
      <c r="K47" s="271"/>
      <c r="L47" s="271"/>
      <c r="M47" s="271"/>
      <c r="N47" s="271"/>
      <c r="O47" s="271"/>
      <c r="P47" s="271"/>
      <c r="Q47" s="271"/>
    </row>
    <row r="48" spans="1:17" x14ac:dyDescent="0.25">
      <c r="A48" s="271"/>
      <c r="B48" s="271"/>
      <c r="C48" s="271"/>
      <c r="D48" s="271"/>
      <c r="E48" s="271"/>
      <c r="F48" s="271"/>
      <c r="G48" s="271"/>
      <c r="H48" s="271"/>
      <c r="I48" s="271"/>
      <c r="J48" s="271"/>
      <c r="K48" s="271"/>
      <c r="L48" s="271"/>
      <c r="M48" s="271"/>
      <c r="N48" s="271"/>
      <c r="O48" s="271"/>
      <c r="P48" s="271"/>
      <c r="Q48" s="271"/>
    </row>
    <row r="49" spans="1:17" x14ac:dyDescent="0.25">
      <c r="A49" s="271"/>
      <c r="B49" s="271"/>
      <c r="C49" s="271"/>
      <c r="D49" s="271"/>
      <c r="E49" s="271"/>
      <c r="F49" s="271"/>
      <c r="G49" s="271"/>
      <c r="H49" s="271"/>
      <c r="I49" s="271"/>
      <c r="J49" s="271"/>
      <c r="K49" s="271"/>
      <c r="L49" s="271"/>
      <c r="M49" s="271"/>
      <c r="N49" s="271"/>
      <c r="O49" s="271"/>
      <c r="P49" s="271"/>
      <c r="Q49" s="271"/>
    </row>
  </sheetData>
  <sheetProtection algorithmName="SHA-512" hashValue="kI9Rj0u2pvO26hEzVdy3iuld5DJVFLha38fGrQE4yhbSLmzF9x1oUG1CsQu6XXTMkVSOhzVjTRGThMCVBolk+Q==" saltValue="njbQr8MMd9tOKbVEZg/O6Q==" spinCount="100000"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4"/>
  <sheetViews>
    <sheetView topLeftCell="A271" zoomScale="85" zoomScaleNormal="85" workbookViewId="0">
      <selection activeCell="D299" sqref="D299"/>
    </sheetView>
  </sheetViews>
  <sheetFormatPr defaultRowHeight="15" x14ac:dyDescent="0.25"/>
  <cols>
    <col min="1" max="1" width="65.7109375" style="248" customWidth="1"/>
    <col min="2" max="2" width="15.7109375" style="235" customWidth="1"/>
    <col min="3" max="16384" width="9.140625" style="209"/>
  </cols>
  <sheetData>
    <row r="1" spans="1:3" x14ac:dyDescent="0.25">
      <c r="A1" s="207"/>
      <c r="B1" s="208"/>
    </row>
    <row r="2" spans="1:3" x14ac:dyDescent="0.25">
      <c r="A2" s="207"/>
      <c r="B2" s="208"/>
    </row>
    <row r="3" spans="1:3" x14ac:dyDescent="0.25">
      <c r="A3" s="207"/>
      <c r="B3" s="208"/>
    </row>
    <row r="4" spans="1:3" x14ac:dyDescent="0.25">
      <c r="A4" s="207"/>
      <c r="B4" s="208"/>
    </row>
    <row r="5" spans="1:3" x14ac:dyDescent="0.25">
      <c r="A5" s="207"/>
      <c r="B5" s="208"/>
    </row>
    <row r="6" spans="1:3" ht="23.25" x14ac:dyDescent="0.35">
      <c r="A6" s="210" t="s">
        <v>109</v>
      </c>
      <c r="B6" s="211"/>
    </row>
    <row r="7" spans="1:3" ht="18.75" x14ac:dyDescent="0.3">
      <c r="A7" s="212"/>
      <c r="B7" s="213"/>
    </row>
    <row r="8" spans="1:3" x14ac:dyDescent="0.25">
      <c r="A8" s="214" t="s">
        <v>2</v>
      </c>
      <c r="B8" s="215" t="s">
        <v>1</v>
      </c>
    </row>
    <row r="9" spans="1:3" x14ac:dyDescent="0.25">
      <c r="A9" s="216" t="s">
        <v>3</v>
      </c>
      <c r="B9" s="249">
        <v>0</v>
      </c>
      <c r="C9" s="217"/>
    </row>
    <row r="10" spans="1:3" x14ac:dyDescent="0.25">
      <c r="A10" s="216" t="s">
        <v>4</v>
      </c>
      <c r="B10" s="249">
        <v>0.2</v>
      </c>
    </row>
    <row r="11" spans="1:3" x14ac:dyDescent="0.25">
      <c r="A11" s="216" t="s">
        <v>5</v>
      </c>
      <c r="B11" s="249">
        <v>0.32</v>
      </c>
    </row>
    <row r="12" spans="1:3" x14ac:dyDescent="0.25">
      <c r="A12" s="216" t="s">
        <v>6</v>
      </c>
      <c r="B12" s="249">
        <v>0.2</v>
      </c>
    </row>
    <row r="13" spans="1:3" x14ac:dyDescent="0.25">
      <c r="A13" s="216" t="s">
        <v>7</v>
      </c>
      <c r="B13" s="249">
        <v>0.04</v>
      </c>
    </row>
    <row r="14" spans="1:3" x14ac:dyDescent="0.25">
      <c r="A14" s="216" t="s">
        <v>8</v>
      </c>
      <c r="B14" s="249">
        <v>0.04</v>
      </c>
    </row>
    <row r="15" spans="1:3" x14ac:dyDescent="0.25">
      <c r="A15" s="216" t="s">
        <v>9</v>
      </c>
      <c r="B15" s="249">
        <v>0</v>
      </c>
    </row>
    <row r="16" spans="1:3" x14ac:dyDescent="0.25">
      <c r="A16" s="216" t="s">
        <v>10</v>
      </c>
      <c r="B16" s="249">
        <v>0</v>
      </c>
    </row>
    <row r="17" spans="1:4" x14ac:dyDescent="0.25">
      <c r="A17" s="216" t="s">
        <v>11</v>
      </c>
      <c r="B17" s="249">
        <v>0</v>
      </c>
    </row>
    <row r="18" spans="1:4" x14ac:dyDescent="0.25">
      <c r="A18" s="216" t="s">
        <v>190</v>
      </c>
      <c r="B18" s="249">
        <v>0</v>
      </c>
    </row>
    <row r="19" spans="1:4" s="220" customFormat="1" x14ac:dyDescent="0.25">
      <c r="A19" s="218"/>
      <c r="B19" s="219"/>
    </row>
    <row r="21" spans="1:4" x14ac:dyDescent="0.25">
      <c r="A21" s="214" t="s">
        <v>12</v>
      </c>
      <c r="B21" s="215" t="s">
        <v>1</v>
      </c>
    </row>
    <row r="22" spans="1:4" x14ac:dyDescent="0.25">
      <c r="A22" s="216" t="s">
        <v>3</v>
      </c>
      <c r="B22" s="250">
        <v>0</v>
      </c>
    </row>
    <row r="23" spans="1:4" x14ac:dyDescent="0.25">
      <c r="A23" s="216" t="s">
        <v>4</v>
      </c>
      <c r="B23" s="250">
        <v>0.09</v>
      </c>
    </row>
    <row r="24" spans="1:4" x14ac:dyDescent="0.25">
      <c r="A24" s="216" t="s">
        <v>5</v>
      </c>
      <c r="B24" s="250">
        <v>0.13</v>
      </c>
    </row>
    <row r="25" spans="1:4" x14ac:dyDescent="0.25">
      <c r="A25" s="216" t="s">
        <v>6</v>
      </c>
      <c r="B25" s="250">
        <v>0.09</v>
      </c>
    </row>
    <row r="26" spans="1:4" x14ac:dyDescent="0.25">
      <c r="A26" s="216" t="s">
        <v>7</v>
      </c>
      <c r="B26" s="250">
        <v>0.01</v>
      </c>
    </row>
    <row r="27" spans="1:4" x14ac:dyDescent="0.25">
      <c r="A27" s="216" t="s">
        <v>8</v>
      </c>
      <c r="B27" s="250">
        <v>0.01</v>
      </c>
    </row>
    <row r="28" spans="1:4" x14ac:dyDescent="0.25">
      <c r="A28" s="216" t="s">
        <v>9</v>
      </c>
      <c r="B28" s="250">
        <v>0</v>
      </c>
    </row>
    <row r="29" spans="1:4" x14ac:dyDescent="0.25">
      <c r="A29" s="216" t="s">
        <v>10</v>
      </c>
      <c r="B29" s="250">
        <v>0</v>
      </c>
    </row>
    <row r="30" spans="1:4" x14ac:dyDescent="0.25">
      <c r="A30" s="216" t="s">
        <v>11</v>
      </c>
      <c r="B30" s="250">
        <v>0</v>
      </c>
    </row>
    <row r="31" spans="1:4" x14ac:dyDescent="0.25">
      <c r="A31" s="216" t="s">
        <v>190</v>
      </c>
      <c r="B31" s="250">
        <v>0</v>
      </c>
    </row>
    <row r="32" spans="1:4" s="221" customFormat="1" x14ac:dyDescent="0.25">
      <c r="A32" s="218"/>
      <c r="B32" s="219"/>
      <c r="C32" s="220"/>
      <c r="D32" s="220"/>
    </row>
    <row r="34" spans="1:4" x14ac:dyDescent="0.25">
      <c r="A34" s="222" t="s">
        <v>13</v>
      </c>
      <c r="B34" s="215" t="s">
        <v>1</v>
      </c>
    </row>
    <row r="35" spans="1:4" x14ac:dyDescent="0.25">
      <c r="A35" s="216" t="s">
        <v>3</v>
      </c>
      <c r="B35" s="250">
        <v>0</v>
      </c>
    </row>
    <row r="36" spans="1:4" x14ac:dyDescent="0.25">
      <c r="A36" s="216" t="s">
        <v>4</v>
      </c>
      <c r="B36" s="250">
        <v>1.26</v>
      </c>
    </row>
    <row r="37" spans="1:4" x14ac:dyDescent="0.25">
      <c r="A37" s="216" t="s">
        <v>5</v>
      </c>
      <c r="B37" s="250">
        <v>2.1</v>
      </c>
    </row>
    <row r="38" spans="1:4" x14ac:dyDescent="0.25">
      <c r="A38" s="216" t="s">
        <v>6</v>
      </c>
      <c r="B38" s="250">
        <v>5.04</v>
      </c>
    </row>
    <row r="39" spans="1:4" x14ac:dyDescent="0.25">
      <c r="A39" s="216" t="s">
        <v>7</v>
      </c>
      <c r="B39" s="250">
        <v>0.21</v>
      </c>
    </row>
    <row r="40" spans="1:4" x14ac:dyDescent="0.25">
      <c r="A40" s="216" t="s">
        <v>8</v>
      </c>
      <c r="B40" s="250">
        <v>0.21</v>
      </c>
    </row>
    <row r="41" spans="1:4" x14ac:dyDescent="0.25">
      <c r="A41" s="216" t="s">
        <v>9</v>
      </c>
      <c r="B41" s="250">
        <v>0</v>
      </c>
    </row>
    <row r="42" spans="1:4" x14ac:dyDescent="0.25">
      <c r="A42" s="216" t="s">
        <v>10</v>
      </c>
      <c r="B42" s="250">
        <v>0</v>
      </c>
    </row>
    <row r="43" spans="1:4" x14ac:dyDescent="0.25">
      <c r="A43" s="216" t="s">
        <v>14</v>
      </c>
      <c r="B43" s="250">
        <v>0</v>
      </c>
    </row>
    <row r="44" spans="1:4" x14ac:dyDescent="0.25">
      <c r="A44" s="216" t="s">
        <v>15</v>
      </c>
      <c r="B44" s="250">
        <v>0</v>
      </c>
    </row>
    <row r="45" spans="1:4" x14ac:dyDescent="0.25">
      <c r="A45" s="216" t="s">
        <v>11</v>
      </c>
      <c r="B45" s="250">
        <v>0</v>
      </c>
    </row>
    <row r="46" spans="1:4" x14ac:dyDescent="0.25">
      <c r="A46" s="216" t="s">
        <v>190</v>
      </c>
      <c r="B46" s="250">
        <v>0</v>
      </c>
    </row>
    <row r="47" spans="1:4" s="221" customFormat="1" x14ac:dyDescent="0.25">
      <c r="A47" s="218"/>
      <c r="B47" s="219"/>
      <c r="C47" s="220"/>
      <c r="D47" s="220"/>
    </row>
    <row r="49" spans="1:4" x14ac:dyDescent="0.25">
      <c r="A49" s="214" t="s">
        <v>16</v>
      </c>
      <c r="B49" s="215" t="s">
        <v>1</v>
      </c>
    </row>
    <row r="50" spans="1:4" x14ac:dyDescent="0.25">
      <c r="A50" s="216" t="s">
        <v>17</v>
      </c>
      <c r="B50" s="250">
        <v>0</v>
      </c>
    </row>
    <row r="51" spans="1:4" x14ac:dyDescent="0.25">
      <c r="A51" s="216" t="s">
        <v>18</v>
      </c>
      <c r="B51" s="250">
        <v>5</v>
      </c>
    </row>
    <row r="52" spans="1:4" x14ac:dyDescent="0.25">
      <c r="A52" s="216" t="s">
        <v>19</v>
      </c>
      <c r="B52" s="250">
        <v>0</v>
      </c>
    </row>
    <row r="53" spans="1:4" x14ac:dyDescent="0.25">
      <c r="A53" s="216" t="s">
        <v>20</v>
      </c>
      <c r="B53" s="250">
        <v>0</v>
      </c>
    </row>
    <row r="54" spans="1:4" x14ac:dyDescent="0.25">
      <c r="A54" s="216" t="s">
        <v>21</v>
      </c>
      <c r="B54" s="250">
        <v>5</v>
      </c>
    </row>
    <row r="55" spans="1:4" x14ac:dyDescent="0.25">
      <c r="A55" s="216" t="s">
        <v>22</v>
      </c>
      <c r="B55" s="250">
        <v>3</v>
      </c>
    </row>
    <row r="56" spans="1:4" s="221" customFormat="1" x14ac:dyDescent="0.25">
      <c r="A56" s="218"/>
      <c r="B56" s="219"/>
      <c r="C56" s="220"/>
      <c r="D56" s="220"/>
    </row>
    <row r="58" spans="1:4" x14ac:dyDescent="0.25">
      <c r="A58" s="214" t="s">
        <v>23</v>
      </c>
      <c r="B58" s="215" t="s">
        <v>1</v>
      </c>
    </row>
    <row r="59" spans="1:4" x14ac:dyDescent="0.25">
      <c r="A59" s="223" t="s">
        <v>24</v>
      </c>
      <c r="B59" s="250">
        <v>0</v>
      </c>
    </row>
    <row r="60" spans="1:4" x14ac:dyDescent="0.25">
      <c r="A60" s="216" t="s">
        <v>25</v>
      </c>
      <c r="B60" s="250">
        <v>8</v>
      </c>
    </row>
    <row r="61" spans="1:4" x14ac:dyDescent="0.25">
      <c r="A61" s="216" t="s">
        <v>26</v>
      </c>
      <c r="B61" s="250">
        <v>1</v>
      </c>
    </row>
    <row r="62" spans="1:4" x14ac:dyDescent="0.25">
      <c r="A62" s="216" t="s">
        <v>27</v>
      </c>
      <c r="B62" s="250">
        <v>0</v>
      </c>
    </row>
    <row r="63" spans="1:4" x14ac:dyDescent="0.25">
      <c r="A63" s="216" t="s">
        <v>28</v>
      </c>
      <c r="B63" s="250">
        <v>0</v>
      </c>
    </row>
    <row r="64" spans="1:4" s="221" customFormat="1" x14ac:dyDescent="0.25">
      <c r="A64" s="218"/>
      <c r="B64" s="219"/>
      <c r="C64" s="220"/>
      <c r="D64" s="220"/>
    </row>
    <row r="66" spans="1:4" x14ac:dyDescent="0.25">
      <c r="A66" s="214" t="s">
        <v>29</v>
      </c>
      <c r="B66" s="215" t="s">
        <v>1</v>
      </c>
    </row>
    <row r="67" spans="1:4" x14ac:dyDescent="0.25">
      <c r="A67" s="224" t="s">
        <v>579</v>
      </c>
      <c r="B67" s="249">
        <v>1</v>
      </c>
    </row>
    <row r="68" spans="1:4" x14ac:dyDescent="0.25">
      <c r="A68" s="224" t="s">
        <v>580</v>
      </c>
      <c r="B68" s="249">
        <v>1</v>
      </c>
    </row>
    <row r="69" spans="1:4" x14ac:dyDescent="0.25">
      <c r="A69" s="224" t="s">
        <v>581</v>
      </c>
      <c r="B69" s="249">
        <v>1</v>
      </c>
    </row>
    <row r="70" spans="1:4" x14ac:dyDescent="0.25">
      <c r="A70" s="224" t="s">
        <v>582</v>
      </c>
      <c r="B70" s="249">
        <v>1</v>
      </c>
    </row>
    <row r="71" spans="1:4" x14ac:dyDescent="0.25">
      <c r="A71" s="224" t="s">
        <v>583</v>
      </c>
      <c r="B71" s="249">
        <v>1</v>
      </c>
    </row>
    <row r="72" spans="1:4" x14ac:dyDescent="0.25">
      <c r="A72" s="224" t="s">
        <v>584</v>
      </c>
      <c r="B72" s="249">
        <v>0</v>
      </c>
    </row>
    <row r="73" spans="1:4" x14ac:dyDescent="0.25">
      <c r="A73" s="224" t="s">
        <v>585</v>
      </c>
      <c r="B73" s="249">
        <v>1</v>
      </c>
    </row>
    <row r="74" spans="1:4" x14ac:dyDescent="0.25">
      <c r="A74" s="224" t="s">
        <v>586</v>
      </c>
      <c r="B74" s="249">
        <v>0</v>
      </c>
    </row>
    <row r="75" spans="1:4" x14ac:dyDescent="0.25">
      <c r="A75" s="224" t="s">
        <v>587</v>
      </c>
      <c r="B75" s="249">
        <v>0</v>
      </c>
    </row>
    <row r="76" spans="1:4" x14ac:dyDescent="0.25">
      <c r="A76" s="224" t="s">
        <v>589</v>
      </c>
      <c r="B76" s="249">
        <v>1</v>
      </c>
    </row>
    <row r="77" spans="1:4" x14ac:dyDescent="0.25">
      <c r="A77" s="224" t="s">
        <v>590</v>
      </c>
      <c r="B77" s="249">
        <v>1</v>
      </c>
    </row>
    <row r="78" spans="1:4" x14ac:dyDescent="0.25">
      <c r="A78" s="225" t="s">
        <v>588</v>
      </c>
      <c r="B78" s="249">
        <v>1</v>
      </c>
    </row>
    <row r="79" spans="1:4" x14ac:dyDescent="0.25">
      <c r="A79" s="224" t="s">
        <v>591</v>
      </c>
      <c r="B79" s="249">
        <v>1</v>
      </c>
    </row>
    <row r="80" spans="1:4" s="221" customFormat="1" x14ac:dyDescent="0.25">
      <c r="A80" s="218"/>
      <c r="B80" s="219"/>
      <c r="C80" s="220"/>
      <c r="D80" s="220"/>
    </row>
    <row r="82" spans="1:4" x14ac:dyDescent="0.25">
      <c r="A82" s="214" t="s">
        <v>30</v>
      </c>
      <c r="B82" s="215" t="s">
        <v>1</v>
      </c>
    </row>
    <row r="83" spans="1:4" x14ac:dyDescent="0.25">
      <c r="A83" s="216" t="s">
        <v>30</v>
      </c>
      <c r="B83" s="250">
        <v>0</v>
      </c>
    </row>
    <row r="84" spans="1:4" x14ac:dyDescent="0.25">
      <c r="A84" s="226"/>
      <c r="B84" s="227"/>
      <c r="C84" s="221"/>
      <c r="D84" s="221"/>
    </row>
    <row r="86" spans="1:4" x14ac:dyDescent="0.25">
      <c r="A86" s="214" t="s">
        <v>31</v>
      </c>
      <c r="B86" s="215" t="s">
        <v>1</v>
      </c>
    </row>
    <row r="87" spans="1:4" x14ac:dyDescent="0.25">
      <c r="A87" s="216" t="s">
        <v>31</v>
      </c>
      <c r="B87" s="250">
        <v>0</v>
      </c>
    </row>
    <row r="88" spans="1:4" x14ac:dyDescent="0.25">
      <c r="A88" s="226"/>
      <c r="B88" s="227"/>
      <c r="C88" s="221"/>
      <c r="D88" s="221"/>
    </row>
    <row r="90" spans="1:4" x14ac:dyDescent="0.25">
      <c r="A90" s="214" t="s">
        <v>32</v>
      </c>
      <c r="B90" s="215" t="s">
        <v>1</v>
      </c>
    </row>
    <row r="91" spans="1:4" x14ac:dyDescent="0.25">
      <c r="A91" s="216" t="s">
        <v>33</v>
      </c>
      <c r="B91" s="250">
        <v>1</v>
      </c>
    </row>
    <row r="92" spans="1:4" x14ac:dyDescent="0.25">
      <c r="A92" s="216" t="s">
        <v>34</v>
      </c>
      <c r="B92" s="250">
        <v>1</v>
      </c>
    </row>
    <row r="93" spans="1:4" x14ac:dyDescent="0.25">
      <c r="A93" s="216" t="s">
        <v>35</v>
      </c>
      <c r="B93" s="250">
        <v>1</v>
      </c>
    </row>
    <row r="94" spans="1:4" x14ac:dyDescent="0.25">
      <c r="A94" s="216" t="s">
        <v>36</v>
      </c>
      <c r="B94" s="250">
        <v>1</v>
      </c>
    </row>
    <row r="95" spans="1:4" s="221" customFormat="1" x14ac:dyDescent="0.25">
      <c r="A95" s="218"/>
      <c r="B95" s="227"/>
    </row>
    <row r="97" spans="1:4" x14ac:dyDescent="0.25">
      <c r="A97" s="214" t="s">
        <v>37</v>
      </c>
      <c r="B97" s="215" t="s">
        <v>1</v>
      </c>
    </row>
    <row r="98" spans="1:4" x14ac:dyDescent="0.25">
      <c r="A98" s="216" t="s">
        <v>38</v>
      </c>
      <c r="B98" s="250">
        <v>1</v>
      </c>
    </row>
    <row r="99" spans="1:4" x14ac:dyDescent="0.25">
      <c r="A99" s="216" t="s">
        <v>39</v>
      </c>
      <c r="B99" s="250">
        <v>1</v>
      </c>
    </row>
    <row r="100" spans="1:4" x14ac:dyDescent="0.25">
      <c r="A100" s="216" t="s">
        <v>40</v>
      </c>
      <c r="B100" s="250">
        <v>1</v>
      </c>
    </row>
    <row r="101" spans="1:4" x14ac:dyDescent="0.25">
      <c r="A101" s="216" t="s">
        <v>41</v>
      </c>
      <c r="B101" s="250">
        <v>1</v>
      </c>
    </row>
    <row r="102" spans="1:4" s="221" customFormat="1" x14ac:dyDescent="0.25">
      <c r="A102" s="218"/>
      <c r="B102" s="219"/>
      <c r="C102" s="220"/>
      <c r="D102" s="220"/>
    </row>
    <row r="104" spans="1:4" x14ac:dyDescent="0.25">
      <c r="A104" s="214" t="s">
        <v>42</v>
      </c>
      <c r="B104" s="215" t="s">
        <v>1</v>
      </c>
    </row>
    <row r="105" spans="1:4" x14ac:dyDescent="0.25">
      <c r="A105" s="216" t="s">
        <v>191</v>
      </c>
      <c r="B105" s="250">
        <v>1</v>
      </c>
    </row>
    <row r="106" spans="1:4" x14ac:dyDescent="0.25">
      <c r="A106" s="216" t="s">
        <v>44</v>
      </c>
      <c r="B106" s="250">
        <v>1</v>
      </c>
    </row>
    <row r="107" spans="1:4" x14ac:dyDescent="0.25">
      <c r="A107" s="216" t="s">
        <v>45</v>
      </c>
      <c r="B107" s="250">
        <v>1</v>
      </c>
    </row>
    <row r="108" spans="1:4" s="221" customFormat="1" x14ac:dyDescent="0.25">
      <c r="A108" s="218"/>
      <c r="B108" s="219"/>
      <c r="C108" s="220"/>
      <c r="D108" s="220"/>
    </row>
    <row r="110" spans="1:4" x14ac:dyDescent="0.25">
      <c r="A110" s="214" t="s">
        <v>46</v>
      </c>
      <c r="B110" s="215" t="s">
        <v>1</v>
      </c>
    </row>
    <row r="111" spans="1:4" x14ac:dyDescent="0.25">
      <c r="A111" s="216" t="s">
        <v>47</v>
      </c>
      <c r="B111" s="250"/>
    </row>
    <row r="112" spans="1:4" x14ac:dyDescent="0.25">
      <c r="A112" s="226"/>
      <c r="B112" s="227"/>
      <c r="C112" s="221"/>
      <c r="D112" s="221"/>
    </row>
    <row r="114" spans="1:4" x14ac:dyDescent="0.25">
      <c r="A114" s="214" t="s">
        <v>48</v>
      </c>
      <c r="B114" s="215" t="s">
        <v>1</v>
      </c>
    </row>
    <row r="115" spans="1:4" x14ac:dyDescent="0.25">
      <c r="A115" s="216" t="s">
        <v>49</v>
      </c>
      <c r="B115" s="250">
        <v>1</v>
      </c>
    </row>
    <row r="116" spans="1:4" x14ac:dyDescent="0.25">
      <c r="A116" s="226"/>
      <c r="B116" s="227"/>
      <c r="C116" s="221"/>
      <c r="D116" s="221"/>
    </row>
    <row r="117" spans="1:4" x14ac:dyDescent="0.25">
      <c r="A117" s="228"/>
      <c r="B117" s="227"/>
    </row>
    <row r="118" spans="1:4" x14ac:dyDescent="0.25">
      <c r="A118" s="229" t="s">
        <v>327</v>
      </c>
      <c r="B118" s="215" t="s">
        <v>1</v>
      </c>
    </row>
    <row r="119" spans="1:4" x14ac:dyDescent="0.25">
      <c r="A119" s="230" t="s">
        <v>132</v>
      </c>
      <c r="B119" s="249">
        <v>1</v>
      </c>
    </row>
    <row r="120" spans="1:4" x14ac:dyDescent="0.25">
      <c r="A120" s="230" t="s">
        <v>319</v>
      </c>
      <c r="B120" s="249">
        <v>1</v>
      </c>
    </row>
    <row r="121" spans="1:4" x14ac:dyDescent="0.25">
      <c r="A121" s="230" t="s">
        <v>127</v>
      </c>
      <c r="B121" s="249">
        <v>1</v>
      </c>
    </row>
    <row r="122" spans="1:4" x14ac:dyDescent="0.25">
      <c r="A122" s="230" t="s">
        <v>328</v>
      </c>
      <c r="B122" s="249">
        <v>1</v>
      </c>
    </row>
    <row r="123" spans="1:4" x14ac:dyDescent="0.25">
      <c r="A123" s="230" t="s">
        <v>329</v>
      </c>
      <c r="B123" s="249">
        <v>1</v>
      </c>
    </row>
    <row r="124" spans="1:4" s="221" customFormat="1" x14ac:dyDescent="0.25">
      <c r="A124" s="218"/>
      <c r="B124" s="219"/>
      <c r="C124" s="220"/>
      <c r="D124" s="220"/>
    </row>
    <row r="126" spans="1:4" x14ac:dyDescent="0.25">
      <c r="A126" s="231" t="s">
        <v>50</v>
      </c>
      <c r="B126" s="211"/>
      <c r="C126" s="217"/>
    </row>
    <row r="127" spans="1:4" x14ac:dyDescent="0.25">
      <c r="A127" s="214" t="s">
        <v>51</v>
      </c>
      <c r="B127" s="215" t="s">
        <v>1</v>
      </c>
    </row>
    <row r="128" spans="1:4" s="217" customFormat="1" x14ac:dyDescent="0.25">
      <c r="A128" s="232" t="s">
        <v>409</v>
      </c>
      <c r="B128" s="233"/>
    </row>
    <row r="129" spans="1:4" s="217" customFormat="1" x14ac:dyDescent="0.25">
      <c r="A129" s="230" t="s">
        <v>155</v>
      </c>
      <c r="B129" s="251">
        <v>19</v>
      </c>
    </row>
    <row r="130" spans="1:4" s="217" customFormat="1" x14ac:dyDescent="0.25">
      <c r="A130" s="230" t="s">
        <v>157</v>
      </c>
      <c r="B130" s="251">
        <v>1</v>
      </c>
    </row>
    <row r="131" spans="1:4" s="217" customFormat="1" x14ac:dyDescent="0.25">
      <c r="A131" s="230" t="s">
        <v>158</v>
      </c>
      <c r="B131" s="251">
        <v>10</v>
      </c>
    </row>
    <row r="132" spans="1:4" s="217" customFormat="1" x14ac:dyDescent="0.25">
      <c r="A132" s="230" t="s">
        <v>159</v>
      </c>
      <c r="B132" s="251">
        <v>0</v>
      </c>
    </row>
    <row r="133" spans="1:4" s="217" customFormat="1" x14ac:dyDescent="0.25">
      <c r="A133" s="230" t="s">
        <v>160</v>
      </c>
      <c r="B133" s="251">
        <v>0</v>
      </c>
    </row>
    <row r="134" spans="1:4" s="217" customFormat="1" x14ac:dyDescent="0.25">
      <c r="A134" s="230" t="s">
        <v>164</v>
      </c>
      <c r="B134" s="251">
        <v>3</v>
      </c>
    </row>
    <row r="135" spans="1:4" s="217" customFormat="1" x14ac:dyDescent="0.25">
      <c r="A135" s="230" t="s">
        <v>165</v>
      </c>
      <c r="B135" s="251">
        <v>5</v>
      </c>
    </row>
    <row r="136" spans="1:4" s="217" customFormat="1" x14ac:dyDescent="0.25">
      <c r="A136" s="230" t="s">
        <v>166</v>
      </c>
      <c r="B136" s="251">
        <v>3</v>
      </c>
    </row>
    <row r="137" spans="1:4" s="217" customFormat="1" x14ac:dyDescent="0.25">
      <c r="A137" s="230" t="s">
        <v>167</v>
      </c>
      <c r="B137" s="251">
        <v>5</v>
      </c>
    </row>
    <row r="138" spans="1:4" s="217" customFormat="1" x14ac:dyDescent="0.25">
      <c r="A138" s="230" t="s">
        <v>168</v>
      </c>
      <c r="B138" s="251">
        <v>1</v>
      </c>
    </row>
    <row r="139" spans="1:4" s="217" customFormat="1" x14ac:dyDescent="0.25">
      <c r="A139" s="230" t="s">
        <v>169</v>
      </c>
      <c r="B139" s="251">
        <v>15</v>
      </c>
    </row>
    <row r="140" spans="1:4" s="217" customFormat="1" x14ac:dyDescent="0.25">
      <c r="A140" s="230" t="s">
        <v>170</v>
      </c>
      <c r="B140" s="251">
        <v>3</v>
      </c>
    </row>
    <row r="141" spans="1:4" s="217" customFormat="1" x14ac:dyDescent="0.25">
      <c r="A141" s="230" t="s">
        <v>172</v>
      </c>
      <c r="B141" s="251">
        <v>4</v>
      </c>
    </row>
    <row r="142" spans="1:4" x14ac:dyDescent="0.25">
      <c r="A142" s="216" t="s">
        <v>52</v>
      </c>
      <c r="B142" s="250"/>
    </row>
    <row r="143" spans="1:4" s="221" customFormat="1" x14ac:dyDescent="0.25">
      <c r="A143" s="218"/>
      <c r="B143" s="254"/>
      <c r="C143" s="220"/>
      <c r="D143" s="220"/>
    </row>
    <row r="144" spans="1:4" s="217" customFormat="1" x14ac:dyDescent="0.25">
      <c r="A144" s="257"/>
      <c r="B144" s="258"/>
    </row>
    <row r="145" spans="1:4" s="217" customFormat="1" x14ac:dyDescent="0.25">
      <c r="A145" s="255" t="s">
        <v>410</v>
      </c>
      <c r="B145" s="256"/>
    </row>
    <row r="146" spans="1:4" s="217" customFormat="1" x14ac:dyDescent="0.25">
      <c r="A146" s="230" t="s">
        <v>154</v>
      </c>
      <c r="B146" s="251">
        <v>0</v>
      </c>
    </row>
    <row r="147" spans="1:4" s="217" customFormat="1" x14ac:dyDescent="0.25">
      <c r="A147" s="230" t="s">
        <v>156</v>
      </c>
      <c r="B147" s="251">
        <v>71</v>
      </c>
    </row>
    <row r="148" spans="1:4" s="217" customFormat="1" x14ac:dyDescent="0.25">
      <c r="A148" s="230" t="s">
        <v>161</v>
      </c>
      <c r="B148" s="251">
        <v>3</v>
      </c>
    </row>
    <row r="149" spans="1:4" s="217" customFormat="1" x14ac:dyDescent="0.25">
      <c r="A149" s="230" t="s">
        <v>162</v>
      </c>
      <c r="B149" s="251">
        <v>19</v>
      </c>
    </row>
    <row r="150" spans="1:4" s="217" customFormat="1" x14ac:dyDescent="0.25">
      <c r="A150" s="230" t="s">
        <v>163</v>
      </c>
      <c r="B150" s="251">
        <v>2</v>
      </c>
    </row>
    <row r="151" spans="1:4" s="217" customFormat="1" x14ac:dyDescent="0.25">
      <c r="A151" s="230" t="s">
        <v>171</v>
      </c>
      <c r="B151" s="251">
        <v>18</v>
      </c>
    </row>
    <row r="152" spans="1:4" s="217" customFormat="1" x14ac:dyDescent="0.25">
      <c r="A152" s="230" t="s">
        <v>173</v>
      </c>
      <c r="B152" s="251">
        <v>48</v>
      </c>
    </row>
    <row r="153" spans="1:4" x14ac:dyDescent="0.25">
      <c r="A153" s="216" t="s">
        <v>53</v>
      </c>
      <c r="B153" s="250">
        <v>1</v>
      </c>
    </row>
    <row r="154" spans="1:4" s="221" customFormat="1" x14ac:dyDescent="0.25">
      <c r="A154" s="218"/>
      <c r="B154" s="219"/>
      <c r="C154" s="220"/>
      <c r="D154" s="220"/>
    </row>
    <row r="155" spans="1:4" x14ac:dyDescent="0.25">
      <c r="A155" s="234"/>
    </row>
    <row r="156" spans="1:4" x14ac:dyDescent="0.25">
      <c r="A156" s="214" t="s">
        <v>54</v>
      </c>
      <c r="B156" s="215" t="s">
        <v>1</v>
      </c>
    </row>
    <row r="157" spans="1:4" x14ac:dyDescent="0.25">
      <c r="A157" s="216" t="s">
        <v>55</v>
      </c>
      <c r="B157" s="250"/>
    </row>
    <row r="159" spans="1:4" x14ac:dyDescent="0.25">
      <c r="A159" s="214" t="s">
        <v>60</v>
      </c>
      <c r="B159" s="215" t="s">
        <v>1</v>
      </c>
    </row>
    <row r="160" spans="1:4" x14ac:dyDescent="0.25">
      <c r="A160" s="216" t="s">
        <v>58</v>
      </c>
      <c r="B160" s="250"/>
    </row>
    <row r="162" spans="1:4" x14ac:dyDescent="0.25">
      <c r="A162" s="214" t="s">
        <v>61</v>
      </c>
      <c r="B162" s="215" t="s">
        <v>1</v>
      </c>
    </row>
    <row r="163" spans="1:4" x14ac:dyDescent="0.25">
      <c r="A163" s="216" t="s">
        <v>62</v>
      </c>
      <c r="B163" s="250">
        <v>1</v>
      </c>
    </row>
    <row r="165" spans="1:4" x14ac:dyDescent="0.25">
      <c r="A165" s="214" t="s">
        <v>64</v>
      </c>
      <c r="B165" s="215" t="s">
        <v>1</v>
      </c>
    </row>
    <row r="166" spans="1:4" x14ac:dyDescent="0.25">
      <c r="A166" s="216" t="s">
        <v>65</v>
      </c>
      <c r="B166" s="250">
        <v>0</v>
      </c>
    </row>
    <row r="167" spans="1:4" x14ac:dyDescent="0.25">
      <c r="A167" s="228"/>
      <c r="B167" s="420"/>
      <c r="C167" s="221"/>
      <c r="D167" s="221"/>
    </row>
    <row r="168" spans="1:4" x14ac:dyDescent="0.25">
      <c r="A168" s="214" t="s">
        <v>575</v>
      </c>
      <c r="B168" s="215" t="s">
        <v>1</v>
      </c>
    </row>
    <row r="169" spans="1:4" x14ac:dyDescent="0.25">
      <c r="A169" s="216" t="s">
        <v>576</v>
      </c>
      <c r="B169" s="250"/>
    </row>
    <row r="170" spans="1:4" x14ac:dyDescent="0.25">
      <c r="A170" s="228"/>
      <c r="B170" s="420"/>
      <c r="C170" s="221"/>
      <c r="D170" s="221"/>
    </row>
    <row r="171" spans="1:4" x14ac:dyDescent="0.25">
      <c r="A171" s="214" t="s">
        <v>577</v>
      </c>
      <c r="B171" s="215" t="s">
        <v>1</v>
      </c>
    </row>
    <row r="172" spans="1:4" x14ac:dyDescent="0.25">
      <c r="A172" s="216" t="s">
        <v>578</v>
      </c>
      <c r="B172" s="250"/>
    </row>
    <row r="174" spans="1:4" ht="15" customHeight="1" x14ac:dyDescent="0.25">
      <c r="A174" s="214" t="s">
        <v>68</v>
      </c>
      <c r="B174" s="215" t="s">
        <v>1</v>
      </c>
    </row>
    <row r="175" spans="1:4" x14ac:dyDescent="0.25">
      <c r="A175" s="216" t="s">
        <v>69</v>
      </c>
      <c r="B175" s="250"/>
    </row>
    <row r="177" spans="1:4" ht="25.5" x14ac:dyDescent="0.25">
      <c r="A177" s="222" t="s">
        <v>70</v>
      </c>
      <c r="B177" s="215" t="s">
        <v>1</v>
      </c>
    </row>
    <row r="178" spans="1:4" x14ac:dyDescent="0.25">
      <c r="A178" s="216" t="s">
        <v>71</v>
      </c>
      <c r="B178" s="250">
        <v>45</v>
      </c>
    </row>
    <row r="180" spans="1:4" x14ac:dyDescent="0.25">
      <c r="A180" s="229" t="s">
        <v>72</v>
      </c>
      <c r="B180" s="215" t="s">
        <v>1</v>
      </c>
    </row>
    <row r="181" spans="1:4" x14ac:dyDescent="0.25">
      <c r="A181" s="216" t="s">
        <v>72</v>
      </c>
      <c r="B181" s="250">
        <v>1</v>
      </c>
    </row>
    <row r="182" spans="1:4" x14ac:dyDescent="0.25">
      <c r="A182" s="216" t="s">
        <v>74</v>
      </c>
      <c r="B182" s="250">
        <v>15</v>
      </c>
    </row>
    <row r="183" spans="1:4" s="221" customFormat="1" x14ac:dyDescent="0.25">
      <c r="A183" s="218"/>
      <c r="B183" s="219"/>
      <c r="C183" s="220"/>
      <c r="D183" s="220"/>
    </row>
    <row r="185" spans="1:4" x14ac:dyDescent="0.25">
      <c r="A185" s="231" t="s">
        <v>75</v>
      </c>
      <c r="B185" s="211"/>
    </row>
    <row r="186" spans="1:4" x14ac:dyDescent="0.25">
      <c r="A186" s="214" t="s">
        <v>76</v>
      </c>
      <c r="B186" s="215" t="s">
        <v>1</v>
      </c>
    </row>
    <row r="187" spans="1:4" x14ac:dyDescent="0.25">
      <c r="A187" s="216" t="s">
        <v>77</v>
      </c>
      <c r="B187" s="250">
        <v>1</v>
      </c>
    </row>
    <row r="188" spans="1:4" x14ac:dyDescent="0.25">
      <c r="A188" s="216" t="s">
        <v>78</v>
      </c>
      <c r="B188" s="250">
        <v>0</v>
      </c>
    </row>
    <row r="189" spans="1:4" x14ac:dyDescent="0.25">
      <c r="A189" s="216" t="s">
        <v>79</v>
      </c>
      <c r="B189" s="250">
        <v>0</v>
      </c>
    </row>
    <row r="190" spans="1:4" s="221" customFormat="1" x14ac:dyDescent="0.25">
      <c r="A190" s="218"/>
      <c r="B190" s="219"/>
      <c r="C190" s="220"/>
      <c r="D190" s="220"/>
    </row>
    <row r="191" spans="1:4" x14ac:dyDescent="0.25">
      <c r="A191" s="207"/>
      <c r="B191" s="208"/>
    </row>
    <row r="192" spans="1:4" x14ac:dyDescent="0.25">
      <c r="A192" s="207"/>
      <c r="B192" s="208"/>
    </row>
    <row r="193" spans="1:2" x14ac:dyDescent="0.25">
      <c r="A193" s="207"/>
      <c r="B193" s="208"/>
    </row>
    <row r="194" spans="1:2" x14ac:dyDescent="0.25">
      <c r="A194" s="207"/>
      <c r="B194" s="208"/>
    </row>
    <row r="195" spans="1:2" s="236" customFormat="1" ht="18.75" x14ac:dyDescent="0.3">
      <c r="A195" s="212"/>
      <c r="B195" s="211"/>
    </row>
    <row r="196" spans="1:2" x14ac:dyDescent="0.25">
      <c r="A196" s="237" t="s">
        <v>2</v>
      </c>
      <c r="B196" s="215" t="s">
        <v>1</v>
      </c>
    </row>
    <row r="197" spans="1:2" x14ac:dyDescent="0.25">
      <c r="A197" s="216" t="s">
        <v>80</v>
      </c>
      <c r="B197" s="250">
        <v>0</v>
      </c>
    </row>
    <row r="198" spans="1:2" x14ac:dyDescent="0.25">
      <c r="A198" s="216" t="s">
        <v>81</v>
      </c>
      <c r="B198" s="250">
        <v>0</v>
      </c>
    </row>
    <row r="199" spans="1:2" x14ac:dyDescent="0.25">
      <c r="A199" s="216" t="s">
        <v>19</v>
      </c>
      <c r="B199" s="250">
        <v>0</v>
      </c>
    </row>
    <row r="200" spans="1:2" x14ac:dyDescent="0.25">
      <c r="A200" s="216" t="s">
        <v>20</v>
      </c>
      <c r="B200" s="250">
        <v>0</v>
      </c>
    </row>
    <row r="201" spans="1:2" x14ac:dyDescent="0.25">
      <c r="A201" s="216" t="s">
        <v>21</v>
      </c>
      <c r="B201" s="250">
        <v>0</v>
      </c>
    </row>
    <row r="202" spans="1:2" x14ac:dyDescent="0.25">
      <c r="A202" s="216" t="s">
        <v>22</v>
      </c>
      <c r="B202" s="250">
        <v>0</v>
      </c>
    </row>
    <row r="203" spans="1:2" s="221" customFormat="1" x14ac:dyDescent="0.25">
      <c r="A203" s="218"/>
      <c r="B203" s="227"/>
    </row>
    <row r="205" spans="1:2" x14ac:dyDescent="0.25">
      <c r="A205" s="237" t="s">
        <v>12</v>
      </c>
      <c r="B205" s="215" t="s">
        <v>1</v>
      </c>
    </row>
    <row r="206" spans="1:2" x14ac:dyDescent="0.25">
      <c r="A206" s="216" t="s">
        <v>80</v>
      </c>
      <c r="B206" s="250">
        <v>0</v>
      </c>
    </row>
    <row r="207" spans="1:2" x14ac:dyDescent="0.25">
      <c r="A207" s="216" t="s">
        <v>81</v>
      </c>
      <c r="B207" s="250">
        <v>0</v>
      </c>
    </row>
    <row r="208" spans="1:2" x14ac:dyDescent="0.25">
      <c r="A208" s="216" t="s">
        <v>19</v>
      </c>
      <c r="B208" s="250">
        <v>0</v>
      </c>
    </row>
    <row r="209" spans="1:4" x14ac:dyDescent="0.25">
      <c r="A209" s="216" t="s">
        <v>20</v>
      </c>
      <c r="B209" s="250">
        <v>0</v>
      </c>
    </row>
    <row r="210" spans="1:4" x14ac:dyDescent="0.25">
      <c r="A210" s="216" t="s">
        <v>21</v>
      </c>
      <c r="B210" s="250">
        <v>0</v>
      </c>
    </row>
    <row r="211" spans="1:4" x14ac:dyDescent="0.25">
      <c r="A211" s="216" t="s">
        <v>22</v>
      </c>
      <c r="B211" s="250">
        <v>0</v>
      </c>
    </row>
    <row r="212" spans="1:4" s="221" customFormat="1" x14ac:dyDescent="0.25">
      <c r="A212" s="218"/>
      <c r="B212" s="219"/>
      <c r="C212" s="220"/>
      <c r="D212" s="220"/>
    </row>
    <row r="214" spans="1:4" x14ac:dyDescent="0.25">
      <c r="A214" s="237" t="s">
        <v>13</v>
      </c>
      <c r="B214" s="215" t="s">
        <v>1</v>
      </c>
    </row>
    <row r="215" spans="1:4" x14ac:dyDescent="0.25">
      <c r="A215" s="216" t="s">
        <v>80</v>
      </c>
      <c r="B215" s="250">
        <v>0</v>
      </c>
    </row>
    <row r="216" spans="1:4" x14ac:dyDescent="0.25">
      <c r="A216" s="216" t="s">
        <v>81</v>
      </c>
      <c r="B216" s="250">
        <v>0</v>
      </c>
    </row>
    <row r="217" spans="1:4" x14ac:dyDescent="0.25">
      <c r="A217" s="216" t="s">
        <v>19</v>
      </c>
      <c r="B217" s="250">
        <v>0</v>
      </c>
    </row>
    <row r="218" spans="1:4" x14ac:dyDescent="0.25">
      <c r="A218" s="216" t="s">
        <v>20</v>
      </c>
      <c r="B218" s="250">
        <v>0</v>
      </c>
    </row>
    <row r="219" spans="1:4" x14ac:dyDescent="0.25">
      <c r="A219" s="216" t="s">
        <v>21</v>
      </c>
      <c r="B219" s="250">
        <v>5</v>
      </c>
    </row>
    <row r="220" spans="1:4" x14ac:dyDescent="0.25">
      <c r="A220" s="216" t="s">
        <v>22</v>
      </c>
      <c r="B220" s="250">
        <v>0</v>
      </c>
    </row>
    <row r="221" spans="1:4" s="221" customFormat="1" x14ac:dyDescent="0.25">
      <c r="A221" s="218"/>
      <c r="B221" s="219"/>
      <c r="C221" s="220"/>
      <c r="D221" s="220"/>
    </row>
    <row r="223" spans="1:4" x14ac:dyDescent="0.25">
      <c r="A223" s="237" t="s">
        <v>16</v>
      </c>
      <c r="B223" s="215" t="s">
        <v>1</v>
      </c>
    </row>
    <row r="224" spans="1:4" x14ac:dyDescent="0.25">
      <c r="A224" s="216" t="s">
        <v>80</v>
      </c>
      <c r="B224" s="250">
        <v>70</v>
      </c>
    </row>
    <row r="225" spans="1:4" x14ac:dyDescent="0.25">
      <c r="A225" s="216" t="s">
        <v>81</v>
      </c>
      <c r="B225" s="250">
        <v>0</v>
      </c>
    </row>
    <row r="226" spans="1:4" s="221" customFormat="1" x14ac:dyDescent="0.25">
      <c r="A226" s="218"/>
      <c r="B226" s="219"/>
      <c r="C226" s="220"/>
      <c r="D226" s="220"/>
    </row>
    <row r="228" spans="1:4" x14ac:dyDescent="0.25">
      <c r="A228" s="237" t="s">
        <v>23</v>
      </c>
      <c r="B228" s="215" t="s">
        <v>1</v>
      </c>
    </row>
    <row r="229" spans="1:4" x14ac:dyDescent="0.25">
      <c r="A229" s="223" t="s">
        <v>82</v>
      </c>
      <c r="B229" s="250">
        <v>0</v>
      </c>
    </row>
    <row r="230" spans="1:4" x14ac:dyDescent="0.25">
      <c r="A230" s="238"/>
      <c r="B230" s="227"/>
      <c r="C230" s="221"/>
      <c r="D230" s="221"/>
    </row>
    <row r="232" spans="1:4" x14ac:dyDescent="0.25">
      <c r="A232" s="237" t="s">
        <v>37</v>
      </c>
      <c r="B232" s="215" t="s">
        <v>1</v>
      </c>
    </row>
    <row r="233" spans="1:4" x14ac:dyDescent="0.25">
      <c r="A233" s="216" t="s">
        <v>38</v>
      </c>
      <c r="B233" s="250">
        <v>1</v>
      </c>
    </row>
    <row r="234" spans="1:4" x14ac:dyDescent="0.25">
      <c r="A234" s="216" t="s">
        <v>39</v>
      </c>
      <c r="B234" s="250">
        <v>1</v>
      </c>
    </row>
    <row r="235" spans="1:4" x14ac:dyDescent="0.25">
      <c r="A235" s="216" t="s">
        <v>40</v>
      </c>
      <c r="B235" s="250">
        <v>1</v>
      </c>
    </row>
    <row r="236" spans="1:4" x14ac:dyDescent="0.25">
      <c r="A236" s="216" t="s">
        <v>83</v>
      </c>
      <c r="B236" s="250">
        <v>1</v>
      </c>
    </row>
    <row r="237" spans="1:4" x14ac:dyDescent="0.25">
      <c r="A237" s="216" t="s">
        <v>41</v>
      </c>
      <c r="B237" s="250">
        <v>1</v>
      </c>
    </row>
    <row r="238" spans="1:4" x14ac:dyDescent="0.25">
      <c r="A238" s="216" t="s">
        <v>84</v>
      </c>
      <c r="B238" s="250">
        <v>1</v>
      </c>
    </row>
    <row r="239" spans="1:4" x14ac:dyDescent="0.25">
      <c r="A239" s="216" t="s">
        <v>85</v>
      </c>
      <c r="B239" s="250">
        <v>1</v>
      </c>
    </row>
    <row r="240" spans="1:4" s="221" customFormat="1" x14ac:dyDescent="0.25">
      <c r="A240" s="218"/>
      <c r="B240" s="227"/>
    </row>
    <row r="242" spans="1:4" x14ac:dyDescent="0.25">
      <c r="A242" s="237" t="s">
        <v>42</v>
      </c>
      <c r="B242" s="215" t="s">
        <v>1</v>
      </c>
    </row>
    <row r="243" spans="1:4" x14ac:dyDescent="0.25">
      <c r="A243" s="216" t="s">
        <v>43</v>
      </c>
      <c r="B243" s="250">
        <v>1</v>
      </c>
    </row>
    <row r="244" spans="1:4" x14ac:dyDescent="0.25">
      <c r="A244" s="216" t="s">
        <v>44</v>
      </c>
      <c r="B244" s="250">
        <v>1</v>
      </c>
    </row>
    <row r="245" spans="1:4" x14ac:dyDescent="0.25">
      <c r="A245" s="216" t="s">
        <v>45</v>
      </c>
      <c r="B245" s="250">
        <v>1</v>
      </c>
    </row>
    <row r="246" spans="1:4" x14ac:dyDescent="0.25">
      <c r="A246" s="216" t="s">
        <v>86</v>
      </c>
      <c r="B246" s="250"/>
    </row>
    <row r="247" spans="1:4" s="221" customFormat="1" x14ac:dyDescent="0.25">
      <c r="A247" s="218"/>
      <c r="B247" s="219"/>
      <c r="C247" s="220"/>
      <c r="D247" s="220"/>
    </row>
    <row r="249" spans="1:4" x14ac:dyDescent="0.25">
      <c r="A249" s="237" t="s">
        <v>46</v>
      </c>
      <c r="B249" s="215" t="s">
        <v>1</v>
      </c>
    </row>
    <row r="250" spans="1:4" x14ac:dyDescent="0.25">
      <c r="A250" s="216" t="s">
        <v>47</v>
      </c>
      <c r="B250" s="250"/>
    </row>
    <row r="251" spans="1:4" x14ac:dyDescent="0.25">
      <c r="A251" s="216" t="s">
        <v>87</v>
      </c>
      <c r="B251" s="250"/>
    </row>
    <row r="252" spans="1:4" s="221" customFormat="1" x14ac:dyDescent="0.25">
      <c r="A252" s="218"/>
      <c r="B252" s="219"/>
      <c r="C252" s="220"/>
      <c r="D252" s="220"/>
    </row>
    <row r="254" spans="1:4" x14ac:dyDescent="0.25">
      <c r="A254" s="237" t="s">
        <v>48</v>
      </c>
      <c r="B254" s="215" t="s">
        <v>1</v>
      </c>
    </row>
    <row r="255" spans="1:4" x14ac:dyDescent="0.25">
      <c r="A255" s="216" t="s">
        <v>49</v>
      </c>
      <c r="B255" s="250">
        <v>1</v>
      </c>
    </row>
    <row r="256" spans="1:4" x14ac:dyDescent="0.25">
      <c r="A256" s="218"/>
      <c r="B256" s="227"/>
      <c r="C256" s="221"/>
      <c r="D256" s="221"/>
    </row>
    <row r="258" spans="1:4" x14ac:dyDescent="0.25">
      <c r="A258" s="237" t="s">
        <v>88</v>
      </c>
      <c r="B258" s="215" t="s">
        <v>1</v>
      </c>
    </row>
    <row r="259" spans="1:4" x14ac:dyDescent="0.25">
      <c r="A259" s="230" t="s">
        <v>132</v>
      </c>
      <c r="B259" s="250">
        <v>1</v>
      </c>
    </row>
    <row r="260" spans="1:4" x14ac:dyDescent="0.25">
      <c r="A260" s="230" t="s">
        <v>319</v>
      </c>
      <c r="B260" s="250">
        <v>1</v>
      </c>
    </row>
    <row r="261" spans="1:4" x14ac:dyDescent="0.25">
      <c r="A261" s="230" t="s">
        <v>127</v>
      </c>
      <c r="B261" s="250">
        <v>1</v>
      </c>
    </row>
    <row r="262" spans="1:4" x14ac:dyDescent="0.25">
      <c r="A262" s="230" t="s">
        <v>328</v>
      </c>
      <c r="B262" s="250">
        <v>1</v>
      </c>
    </row>
    <row r="263" spans="1:4" x14ac:dyDescent="0.25">
      <c r="A263" s="230" t="s">
        <v>329</v>
      </c>
      <c r="B263" s="250">
        <v>1</v>
      </c>
    </row>
    <row r="264" spans="1:4" s="221" customFormat="1" x14ac:dyDescent="0.25">
      <c r="A264" s="218"/>
      <c r="B264" s="219"/>
      <c r="C264" s="220"/>
      <c r="D264" s="220"/>
    </row>
    <row r="266" spans="1:4" x14ac:dyDescent="0.25">
      <c r="A266" s="231" t="s">
        <v>50</v>
      </c>
      <c r="B266" s="211"/>
    </row>
    <row r="267" spans="1:4" x14ac:dyDescent="0.25">
      <c r="A267" s="237" t="s">
        <v>60</v>
      </c>
      <c r="B267" s="215" t="s">
        <v>1</v>
      </c>
    </row>
    <row r="268" spans="1:4" x14ac:dyDescent="0.25">
      <c r="A268" s="216" t="s">
        <v>89</v>
      </c>
      <c r="B268" s="250"/>
    </row>
    <row r="270" spans="1:4" x14ac:dyDescent="0.25">
      <c r="A270" s="237" t="s">
        <v>90</v>
      </c>
      <c r="B270" s="215" t="s">
        <v>1</v>
      </c>
    </row>
    <row r="271" spans="1:4" x14ac:dyDescent="0.25">
      <c r="A271" s="223" t="s">
        <v>91</v>
      </c>
      <c r="B271" s="252">
        <v>250</v>
      </c>
    </row>
    <row r="273" spans="1:4" x14ac:dyDescent="0.25">
      <c r="A273" s="231" t="s">
        <v>75</v>
      </c>
      <c r="B273" s="211"/>
    </row>
    <row r="274" spans="1:4" x14ac:dyDescent="0.25">
      <c r="A274" s="237" t="s">
        <v>92</v>
      </c>
      <c r="B274" s="215" t="s">
        <v>1</v>
      </c>
    </row>
    <row r="275" spans="1:4" x14ac:dyDescent="0.25">
      <c r="A275" s="223" t="s">
        <v>93</v>
      </c>
      <c r="B275" s="250"/>
    </row>
    <row r="276" spans="1:4" x14ac:dyDescent="0.25">
      <c r="A276" s="216" t="s">
        <v>94</v>
      </c>
      <c r="B276" s="250"/>
    </row>
    <row r="277" spans="1:4" x14ac:dyDescent="0.25">
      <c r="A277" s="216" t="s">
        <v>99</v>
      </c>
      <c r="B277" s="250"/>
    </row>
    <row r="278" spans="1:4" s="221" customFormat="1" x14ac:dyDescent="0.25">
      <c r="A278" s="218"/>
      <c r="B278" s="219"/>
      <c r="C278" s="220"/>
      <c r="D278" s="220"/>
    </row>
    <row r="280" spans="1:4" x14ac:dyDescent="0.25">
      <c r="A280" s="237" t="s">
        <v>100</v>
      </c>
      <c r="B280" s="215" t="s">
        <v>1</v>
      </c>
    </row>
    <row r="281" spans="1:4" x14ac:dyDescent="0.25">
      <c r="A281" s="223" t="s">
        <v>101</v>
      </c>
      <c r="B281" s="250">
        <v>165</v>
      </c>
    </row>
    <row r="282" spans="1:4" x14ac:dyDescent="0.25">
      <c r="A282" s="216" t="s">
        <v>102</v>
      </c>
      <c r="B282" s="250">
        <v>165</v>
      </c>
    </row>
    <row r="283" spans="1:4" s="221" customFormat="1" x14ac:dyDescent="0.25">
      <c r="A283" s="218"/>
      <c r="B283" s="219"/>
      <c r="C283" s="220"/>
      <c r="D283" s="220"/>
    </row>
    <row r="284" spans="1:4" x14ac:dyDescent="0.25">
      <c r="A284" s="234"/>
    </row>
    <row r="285" spans="1:4" x14ac:dyDescent="0.25">
      <c r="A285" s="237" t="s">
        <v>105</v>
      </c>
      <c r="B285" s="215" t="s">
        <v>1</v>
      </c>
    </row>
    <row r="286" spans="1:4" x14ac:dyDescent="0.25">
      <c r="A286" s="223" t="s">
        <v>106</v>
      </c>
      <c r="B286" s="250">
        <v>0</v>
      </c>
    </row>
    <row r="288" spans="1:4" x14ac:dyDescent="0.25">
      <c r="A288" s="237" t="s">
        <v>107</v>
      </c>
      <c r="B288" s="215" t="s">
        <v>1</v>
      </c>
    </row>
    <row r="289" spans="1:2" x14ac:dyDescent="0.25">
      <c r="A289" s="223" t="s">
        <v>108</v>
      </c>
      <c r="B289" s="250">
        <v>0</v>
      </c>
    </row>
    <row r="290" spans="1:2" x14ac:dyDescent="0.25">
      <c r="A290" s="207"/>
      <c r="B290" s="208"/>
    </row>
    <row r="291" spans="1:2" x14ac:dyDescent="0.25">
      <c r="A291" s="207"/>
      <c r="B291" s="208"/>
    </row>
    <row r="292" spans="1:2" x14ac:dyDescent="0.25">
      <c r="A292" s="207"/>
      <c r="B292" s="208"/>
    </row>
    <row r="293" spans="1:2" x14ac:dyDescent="0.25">
      <c r="A293" s="207"/>
      <c r="B293" s="208"/>
    </row>
    <row r="294" spans="1:2" ht="18.75" x14ac:dyDescent="0.3">
      <c r="A294" s="212"/>
      <c r="B294" s="215"/>
    </row>
    <row r="295" spans="1:2" ht="18.75" x14ac:dyDescent="0.3">
      <c r="A295" s="212"/>
      <c r="B295" s="215"/>
    </row>
    <row r="296" spans="1:2" x14ac:dyDescent="0.25">
      <c r="A296" s="239" t="s">
        <v>204</v>
      </c>
      <c r="B296" s="215" t="s">
        <v>1</v>
      </c>
    </row>
    <row r="297" spans="1:2" x14ac:dyDescent="0.25">
      <c r="A297" s="240" t="s">
        <v>205</v>
      </c>
      <c r="B297" s="250"/>
    </row>
    <row r="298" spans="1:2" x14ac:dyDescent="0.25">
      <c r="A298" s="46" t="s">
        <v>325</v>
      </c>
      <c r="B298" s="250"/>
    </row>
    <row r="299" spans="1:2" x14ac:dyDescent="0.25">
      <c r="A299" s="46" t="s">
        <v>198</v>
      </c>
      <c r="B299" s="250"/>
    </row>
    <row r="300" spans="1:2" x14ac:dyDescent="0.25">
      <c r="A300" s="46" t="s">
        <v>197</v>
      </c>
      <c r="B300" s="250"/>
    </row>
    <row r="301" spans="1:2" x14ac:dyDescent="0.25">
      <c r="A301" s="46" t="s">
        <v>196</v>
      </c>
      <c r="B301" s="250"/>
    </row>
    <row r="302" spans="1:2" x14ac:dyDescent="0.25">
      <c r="A302" s="46" t="s">
        <v>206</v>
      </c>
      <c r="B302" s="250"/>
    </row>
    <row r="303" spans="1:2" x14ac:dyDescent="0.25">
      <c r="A303" s="46" t="s">
        <v>207</v>
      </c>
      <c r="B303" s="250"/>
    </row>
    <row r="304" spans="1:2" x14ac:dyDescent="0.25">
      <c r="A304" s="46" t="s">
        <v>208</v>
      </c>
      <c r="B304" s="250"/>
    </row>
    <row r="305" spans="1:4" x14ac:dyDescent="0.25">
      <c r="A305" s="46" t="s">
        <v>209</v>
      </c>
      <c r="B305" s="250">
        <v>4</v>
      </c>
    </row>
    <row r="306" spans="1:4" x14ac:dyDescent="0.25">
      <c r="A306" s="46" t="s">
        <v>210</v>
      </c>
      <c r="B306" s="250"/>
    </row>
    <row r="307" spans="1:4" x14ac:dyDescent="0.25">
      <c r="A307" s="46" t="s">
        <v>211</v>
      </c>
      <c r="B307" s="250"/>
    </row>
    <row r="308" spans="1:4" x14ac:dyDescent="0.25">
      <c r="A308" s="46" t="s">
        <v>212</v>
      </c>
      <c r="B308" s="250"/>
    </row>
    <row r="309" spans="1:4" x14ac:dyDescent="0.25">
      <c r="A309" s="46" t="s">
        <v>213</v>
      </c>
      <c r="B309" s="250"/>
    </row>
    <row r="310" spans="1:4" x14ac:dyDescent="0.25">
      <c r="A310" s="46" t="s">
        <v>214</v>
      </c>
      <c r="B310" s="250"/>
    </row>
    <row r="311" spans="1:4" x14ac:dyDescent="0.25">
      <c r="A311" s="46" t="s">
        <v>194</v>
      </c>
      <c r="B311" s="250"/>
    </row>
    <row r="312" spans="1:4" x14ac:dyDescent="0.25">
      <c r="A312" s="46" t="s">
        <v>215</v>
      </c>
      <c r="B312" s="250"/>
    </row>
    <row r="313" spans="1:4" x14ac:dyDescent="0.25">
      <c r="A313" s="295" t="s">
        <v>594</v>
      </c>
      <c r="B313" s="250"/>
    </row>
    <row r="314" spans="1:4" x14ac:dyDescent="0.25">
      <c r="A314" s="295" t="s">
        <v>595</v>
      </c>
      <c r="B314" s="250"/>
    </row>
    <row r="315" spans="1:4" x14ac:dyDescent="0.25">
      <c r="A315" s="295"/>
      <c r="B315" s="250"/>
    </row>
    <row r="316" spans="1:4" x14ac:dyDescent="0.25">
      <c r="A316" s="295"/>
      <c r="B316" s="250"/>
    </row>
    <row r="317" spans="1:4" x14ac:dyDescent="0.25">
      <c r="A317" s="295"/>
      <c r="B317" s="250"/>
    </row>
    <row r="318" spans="1:4" s="221" customFormat="1" x14ac:dyDescent="0.25">
      <c r="A318" s="218"/>
      <c r="B318" s="219"/>
      <c r="C318" s="220"/>
      <c r="D318" s="220"/>
    </row>
    <row r="319" spans="1:4" x14ac:dyDescent="0.25">
      <c r="A319" s="241" t="s">
        <v>216</v>
      </c>
      <c r="B319" s="215" t="s">
        <v>1</v>
      </c>
    </row>
    <row r="320" spans="1:4" x14ac:dyDescent="0.25">
      <c r="A320" s="242" t="s">
        <v>217</v>
      </c>
      <c r="B320" s="250"/>
    </row>
    <row r="321" spans="1:2" x14ac:dyDescent="0.25">
      <c r="A321" s="242" t="s">
        <v>218</v>
      </c>
      <c r="B321" s="250"/>
    </row>
    <row r="322" spans="1:2" x14ac:dyDescent="0.25">
      <c r="A322" s="294"/>
      <c r="B322" s="250"/>
    </row>
    <row r="323" spans="1:2" x14ac:dyDescent="0.25">
      <c r="A323" s="294"/>
      <c r="B323" s="250"/>
    </row>
    <row r="324" spans="1:2" x14ac:dyDescent="0.25">
      <c r="A324" s="294"/>
      <c r="B324" s="250"/>
    </row>
    <row r="325" spans="1:2" s="221" customFormat="1" x14ac:dyDescent="0.25">
      <c r="A325" s="218"/>
      <c r="B325" s="227"/>
    </row>
    <row r="326" spans="1:2" x14ac:dyDescent="0.25">
      <c r="A326" s="241" t="s">
        <v>219</v>
      </c>
      <c r="B326" s="215" t="s">
        <v>1</v>
      </c>
    </row>
    <row r="327" spans="1:2" x14ac:dyDescent="0.25">
      <c r="A327" s="242" t="s">
        <v>192</v>
      </c>
      <c r="B327" s="250"/>
    </row>
    <row r="328" spans="1:2" x14ac:dyDescent="0.25">
      <c r="A328" s="242" t="s">
        <v>220</v>
      </c>
      <c r="B328" s="250"/>
    </row>
    <row r="329" spans="1:2" x14ac:dyDescent="0.25">
      <c r="A329" s="242" t="s">
        <v>193</v>
      </c>
      <c r="B329" s="250"/>
    </row>
    <row r="330" spans="1:2" x14ac:dyDescent="0.25">
      <c r="A330" s="294"/>
      <c r="B330" s="250"/>
    </row>
    <row r="331" spans="1:2" x14ac:dyDescent="0.25">
      <c r="A331" s="294"/>
      <c r="B331" s="250"/>
    </row>
    <row r="332" spans="1:2" x14ac:dyDescent="0.25">
      <c r="A332" s="295"/>
      <c r="B332" s="250"/>
    </row>
    <row r="333" spans="1:2" s="221" customFormat="1" x14ac:dyDescent="0.25">
      <c r="A333" s="218"/>
      <c r="B333" s="227"/>
    </row>
    <row r="334" spans="1:2" x14ac:dyDescent="0.25">
      <c r="A334" s="241" t="s">
        <v>221</v>
      </c>
      <c r="B334" s="215" t="s">
        <v>1</v>
      </c>
    </row>
    <row r="335" spans="1:2" x14ac:dyDescent="0.25">
      <c r="A335" s="242" t="s">
        <v>222</v>
      </c>
      <c r="B335" s="250"/>
    </row>
    <row r="336" spans="1:2" x14ac:dyDescent="0.25">
      <c r="A336" s="242" t="s">
        <v>195</v>
      </c>
      <c r="B336" s="250"/>
    </row>
    <row r="337" spans="1:2" x14ac:dyDescent="0.25">
      <c r="A337" s="295"/>
      <c r="B337" s="250"/>
    </row>
    <row r="338" spans="1:2" s="221" customFormat="1" x14ac:dyDescent="0.25">
      <c r="A338" s="218"/>
      <c r="B338" s="227"/>
    </row>
    <row r="339" spans="1:2" x14ac:dyDescent="0.25">
      <c r="A339" s="241" t="s">
        <v>223</v>
      </c>
      <c r="B339" s="215" t="s">
        <v>1</v>
      </c>
    </row>
    <row r="340" spans="1:2" x14ac:dyDescent="0.25">
      <c r="A340" s="242" t="s">
        <v>401</v>
      </c>
      <c r="B340" s="250"/>
    </row>
    <row r="341" spans="1:2" x14ac:dyDescent="0.25">
      <c r="A341" s="293"/>
      <c r="B341" s="250"/>
    </row>
    <row r="342" spans="1:2" s="221" customFormat="1" x14ac:dyDescent="0.25">
      <c r="A342" s="243"/>
      <c r="B342" s="227"/>
    </row>
    <row r="343" spans="1:2" x14ac:dyDescent="0.25">
      <c r="A343" s="244" t="s">
        <v>224</v>
      </c>
      <c r="B343" s="244" t="s">
        <v>1</v>
      </c>
    </row>
    <row r="344" spans="1:2" x14ac:dyDescent="0.25">
      <c r="A344" s="242" t="s">
        <v>225</v>
      </c>
      <c r="B344" s="250"/>
    </row>
    <row r="345" spans="1:2" x14ac:dyDescent="0.25">
      <c r="A345" s="242" t="s">
        <v>226</v>
      </c>
      <c r="B345" s="250"/>
    </row>
    <row r="346" spans="1:2" x14ac:dyDescent="0.25">
      <c r="A346" s="242" t="s">
        <v>227</v>
      </c>
      <c r="B346" s="250"/>
    </row>
    <row r="347" spans="1:2" x14ac:dyDescent="0.25">
      <c r="A347" s="295"/>
      <c r="B347" s="250"/>
    </row>
    <row r="348" spans="1:2" s="221" customFormat="1" x14ac:dyDescent="0.25">
      <c r="A348" s="218"/>
      <c r="B348" s="227"/>
    </row>
    <row r="349" spans="1:2" x14ac:dyDescent="0.25">
      <c r="A349" s="245" t="s">
        <v>228</v>
      </c>
      <c r="B349" s="215" t="s">
        <v>1</v>
      </c>
    </row>
    <row r="350" spans="1:2" x14ac:dyDescent="0.25">
      <c r="A350" s="46" t="s">
        <v>229</v>
      </c>
      <c r="B350" s="250"/>
    </row>
    <row r="351" spans="1:2" x14ac:dyDescent="0.25">
      <c r="A351" s="46" t="s">
        <v>230</v>
      </c>
      <c r="B351" s="250"/>
    </row>
    <row r="352" spans="1:2" x14ac:dyDescent="0.25">
      <c r="A352" s="46" t="s">
        <v>231</v>
      </c>
      <c r="B352" s="250"/>
    </row>
    <row r="353" spans="1:4" x14ac:dyDescent="0.25">
      <c r="A353" s="46" t="s">
        <v>232</v>
      </c>
      <c r="B353" s="250"/>
    </row>
    <row r="354" spans="1:4" x14ac:dyDescent="0.25">
      <c r="A354" s="46" t="s">
        <v>233</v>
      </c>
      <c r="B354" s="250"/>
    </row>
    <row r="355" spans="1:4" x14ac:dyDescent="0.25">
      <c r="A355" s="46" t="s">
        <v>234</v>
      </c>
      <c r="B355" s="250"/>
    </row>
    <row r="356" spans="1:4" x14ac:dyDescent="0.25">
      <c r="A356" s="295"/>
      <c r="B356" s="250"/>
    </row>
    <row r="357" spans="1:4" s="221" customFormat="1" x14ac:dyDescent="0.25">
      <c r="A357" s="218"/>
      <c r="B357" s="227"/>
    </row>
    <row r="358" spans="1:4" x14ac:dyDescent="0.25">
      <c r="A358" s="245" t="s">
        <v>235</v>
      </c>
      <c r="B358" s="215" t="s">
        <v>1</v>
      </c>
    </row>
    <row r="359" spans="1:4" x14ac:dyDescent="0.25">
      <c r="A359" s="46" t="s">
        <v>236</v>
      </c>
      <c r="B359" s="250"/>
    </row>
    <row r="360" spans="1:4" x14ac:dyDescent="0.25">
      <c r="A360" s="246" t="s">
        <v>237</v>
      </c>
      <c r="B360" s="250"/>
    </row>
    <row r="361" spans="1:4" x14ac:dyDescent="0.25">
      <c r="A361" s="246" t="s">
        <v>238</v>
      </c>
      <c r="B361" s="250"/>
    </row>
    <row r="362" spans="1:4" x14ac:dyDescent="0.25">
      <c r="A362" s="246" t="s">
        <v>239</v>
      </c>
      <c r="B362" s="250"/>
    </row>
    <row r="363" spans="1:4" x14ac:dyDescent="0.25">
      <c r="A363" s="246" t="s">
        <v>240</v>
      </c>
      <c r="B363" s="250"/>
    </row>
    <row r="364" spans="1:4" x14ac:dyDescent="0.25">
      <c r="A364" s="296"/>
      <c r="B364" s="250"/>
    </row>
    <row r="365" spans="1:4" s="221" customFormat="1" x14ac:dyDescent="0.25">
      <c r="A365" s="218"/>
      <c r="B365" s="254"/>
      <c r="C365" s="220"/>
      <c r="D365" s="220"/>
    </row>
    <row r="366" spans="1:4" x14ac:dyDescent="0.25">
      <c r="A366" s="253" t="s">
        <v>411</v>
      </c>
      <c r="B366" s="215" t="s">
        <v>1</v>
      </c>
    </row>
    <row r="367" spans="1:4" x14ac:dyDescent="0.25">
      <c r="A367" s="247" t="s">
        <v>241</v>
      </c>
      <c r="B367" s="250"/>
    </row>
    <row r="368" spans="1:4" x14ac:dyDescent="0.25">
      <c r="A368" s="247" t="s">
        <v>242</v>
      </c>
      <c r="B368" s="250"/>
    </row>
    <row r="369" spans="1:4" x14ac:dyDescent="0.25">
      <c r="A369" s="247" t="s">
        <v>243</v>
      </c>
      <c r="B369" s="250"/>
    </row>
    <row r="370" spans="1:4" x14ac:dyDescent="0.25">
      <c r="A370" s="297"/>
      <c r="B370" s="250"/>
    </row>
    <row r="371" spans="1:4" x14ac:dyDescent="0.25">
      <c r="A371" s="298"/>
      <c r="B371" s="250"/>
    </row>
    <row r="372" spans="1:4" x14ac:dyDescent="0.25">
      <c r="A372" s="298"/>
      <c r="B372" s="250"/>
    </row>
    <row r="373" spans="1:4" x14ac:dyDescent="0.25">
      <c r="A373" s="298"/>
      <c r="B373" s="250"/>
    </row>
    <row r="374" spans="1:4" s="221" customFormat="1" x14ac:dyDescent="0.25">
      <c r="A374" s="218"/>
      <c r="B374" s="219"/>
      <c r="C374" s="220"/>
      <c r="D374" s="220"/>
    </row>
  </sheetData>
  <sheetProtection algorithmName="SHA-512" hashValue="NltvO59jAFePu0Rd1ls0/jYJ/8U1OnANmEjjwGEOr58DsCa1feCO4Kx3TYm8y4f+yOo5QPlz9j8Cs7sLcVR9IA==" saltValue="jj3J99jiWcJZVjtoFMvW1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4"/>
  <sheetViews>
    <sheetView tabSelected="1" topLeftCell="A299" zoomScaleNormal="100" workbookViewId="0">
      <selection activeCell="D318" sqref="D318"/>
    </sheetView>
  </sheetViews>
  <sheetFormatPr defaultRowHeight="15" x14ac:dyDescent="0.25"/>
  <cols>
    <col min="1" max="1" width="65.7109375" style="6" customWidth="1"/>
    <col min="2" max="2" width="15.7109375" style="21" customWidth="1"/>
    <col min="3" max="3" width="15.7109375" style="105" customWidth="1"/>
    <col min="4" max="4" width="15.7109375" style="39" customWidth="1"/>
    <col min="5" max="16384" width="9.140625" style="39"/>
  </cols>
  <sheetData>
    <row r="1" spans="1:5" x14ac:dyDescent="0.25">
      <c r="A1" s="22"/>
      <c r="B1" s="23"/>
      <c r="C1" s="63"/>
      <c r="D1" s="25"/>
    </row>
    <row r="2" spans="1:5" x14ac:dyDescent="0.25">
      <c r="A2" s="22"/>
      <c r="B2" s="23"/>
      <c r="C2" s="63"/>
      <c r="D2" s="25"/>
    </row>
    <row r="3" spans="1:5" x14ac:dyDescent="0.25">
      <c r="A3" s="22"/>
      <c r="B3" s="23"/>
      <c r="C3" s="63"/>
      <c r="D3" s="25"/>
    </row>
    <row r="4" spans="1:5" x14ac:dyDescent="0.25">
      <c r="A4" s="22"/>
      <c r="B4" s="23"/>
      <c r="C4" s="63"/>
      <c r="D4" s="25"/>
    </row>
    <row r="5" spans="1:5" x14ac:dyDescent="0.25">
      <c r="A5" s="22"/>
      <c r="B5" s="23"/>
      <c r="C5" s="63"/>
      <c r="D5" s="25"/>
    </row>
    <row r="6" spans="1:5" ht="23.25" x14ac:dyDescent="0.35">
      <c r="A6" s="5" t="s">
        <v>153</v>
      </c>
      <c r="B6" s="18"/>
      <c r="C6" s="262"/>
      <c r="D6" s="3"/>
    </row>
    <row r="7" spans="1:5" ht="18.75" x14ac:dyDescent="0.3">
      <c r="A7" s="17">
        <f>'Probleemanalyse V'!A7</f>
        <v>0</v>
      </c>
      <c r="B7" s="19"/>
      <c r="C7" s="262"/>
      <c r="D7" s="3"/>
    </row>
    <row r="8" spans="1:5" x14ac:dyDescent="0.25">
      <c r="A8" s="9" t="str">
        <f>'Probleemanalyse V'!A8</f>
        <v>verg.verlening milieu bij industriele IPPC inrichtingen</v>
      </c>
      <c r="B8" s="20" t="s">
        <v>1</v>
      </c>
      <c r="C8" s="20" t="s">
        <v>151</v>
      </c>
      <c r="D8" s="20" t="s">
        <v>152</v>
      </c>
    </row>
    <row r="9" spans="1:5" x14ac:dyDescent="0.25">
      <c r="A9" s="10" t="str">
        <f>'Probleemanalyse V'!A9</f>
        <v>Vergunning prov inr (Incl mer, bezw, beroep)</v>
      </c>
      <c r="B9" s="79">
        <f>'Probleemanalyse V'!B9</f>
        <v>0</v>
      </c>
      <c r="C9" s="4">
        <v>254</v>
      </c>
      <c r="D9" s="4">
        <f>B9*C9</f>
        <v>0</v>
      </c>
      <c r="E9" s="40"/>
    </row>
    <row r="10" spans="1:5" x14ac:dyDescent="0.25">
      <c r="A10" s="10" t="str">
        <f>'Probleemanalyse V'!A10</f>
        <v>revisieverg gem inr. (excl. Mer, bezw, beroep)</v>
      </c>
      <c r="B10" s="79">
        <f>'Probleemanalyse V'!B10</f>
        <v>0.2</v>
      </c>
      <c r="C10" s="4">
        <v>84</v>
      </c>
      <c r="D10" s="4">
        <f t="shared" ref="D10:D18" si="0">B10*C10</f>
        <v>16.8</v>
      </c>
      <c r="E10" s="40"/>
    </row>
    <row r="11" spans="1:5" x14ac:dyDescent="0.25">
      <c r="A11" s="10" t="str">
        <f>'Probleemanalyse V'!A11</f>
        <v>Veranderings- of deelrevisie</v>
      </c>
      <c r="B11" s="79">
        <f>'Probleemanalyse V'!B11</f>
        <v>0.32</v>
      </c>
      <c r="C11" s="4">
        <v>42</v>
      </c>
      <c r="D11" s="4">
        <f t="shared" si="0"/>
        <v>13.44</v>
      </c>
    </row>
    <row r="12" spans="1:5" x14ac:dyDescent="0.25">
      <c r="A12" s="10" t="str">
        <f>'Probleemanalyse V'!A12</f>
        <v>Vergunning milieuneutrale verandering</v>
      </c>
      <c r="B12" s="79">
        <f>'Probleemanalyse V'!B12</f>
        <v>0.2</v>
      </c>
      <c r="C12" s="4">
        <v>10</v>
      </c>
      <c r="D12" s="4">
        <f t="shared" si="0"/>
        <v>2</v>
      </c>
      <c r="E12" s="40"/>
    </row>
    <row r="13" spans="1:5" x14ac:dyDescent="0.25">
      <c r="A13" s="10" t="str">
        <f>'Probleemanalyse V'!A13</f>
        <v>Intrekken vergunning ambtshalve</v>
      </c>
      <c r="B13" s="79">
        <f>'Probleemanalyse V'!B13</f>
        <v>0.04</v>
      </c>
      <c r="C13" s="4">
        <v>24</v>
      </c>
      <c r="D13" s="4">
        <f t="shared" si="0"/>
        <v>0.96</v>
      </c>
    </row>
    <row r="14" spans="1:5" x14ac:dyDescent="0.25">
      <c r="A14" s="10" t="str">
        <f>'Probleemanalyse V'!A14</f>
        <v>Intrekken vergunning op verzoek</v>
      </c>
      <c r="B14" s="79">
        <f>'Probleemanalyse V'!B14</f>
        <v>0.04</v>
      </c>
      <c r="C14" s="4">
        <v>8</v>
      </c>
      <c r="D14" s="4">
        <f t="shared" si="0"/>
        <v>0.32</v>
      </c>
    </row>
    <row r="15" spans="1:5" x14ac:dyDescent="0.25">
      <c r="A15" s="10" t="str">
        <f>'Probleemanalyse V'!A15</f>
        <v>Beoordeling MER aanmeldingsnotitie</v>
      </c>
      <c r="B15" s="79">
        <f>'Probleemanalyse V'!B15</f>
        <v>0</v>
      </c>
      <c r="C15" s="4">
        <v>30</v>
      </c>
      <c r="D15" s="4">
        <f t="shared" si="0"/>
        <v>0</v>
      </c>
    </row>
    <row r="16" spans="1:5" x14ac:dyDescent="0.25">
      <c r="A16" s="10" t="str">
        <f>'Probleemanalyse V'!A16</f>
        <v>Beoordeling MER rapport</v>
      </c>
      <c r="B16" s="79">
        <f>'Probleemanalyse V'!B16</f>
        <v>0</v>
      </c>
      <c r="C16" s="4">
        <v>30</v>
      </c>
      <c r="D16" s="4">
        <f t="shared" si="0"/>
        <v>0</v>
      </c>
    </row>
    <row r="17" spans="1:5" x14ac:dyDescent="0.25">
      <c r="A17" s="10" t="str">
        <f>'Probleemanalyse V'!A17</f>
        <v>buiten behandeling laten</v>
      </c>
      <c r="B17" s="79">
        <f>'Probleemanalyse V'!B17</f>
        <v>0</v>
      </c>
      <c r="C17" s="261"/>
      <c r="D17" s="4">
        <f t="shared" si="0"/>
        <v>0</v>
      </c>
      <c r="E17" s="40"/>
    </row>
    <row r="18" spans="1:5" x14ac:dyDescent="0.25">
      <c r="A18" s="10" t="str">
        <f>'Probleemanalyse V'!A18</f>
        <v>ingetrokken aanvraag(tijdens procedure)</v>
      </c>
      <c r="B18" s="79">
        <f>'Probleemanalyse V'!B18</f>
        <v>0</v>
      </c>
      <c r="C18" s="261"/>
      <c r="D18" s="4">
        <f t="shared" si="0"/>
        <v>0</v>
      </c>
      <c r="E18" s="40"/>
    </row>
    <row r="19" spans="1:5" s="81" customFormat="1" x14ac:dyDescent="0.25">
      <c r="A19" s="127" t="s">
        <v>130</v>
      </c>
      <c r="B19" s="67"/>
      <c r="C19" s="264"/>
      <c r="D19" s="113">
        <f>SUM(D9:D18)</f>
        <v>33.520000000000003</v>
      </c>
    </row>
    <row r="21" spans="1:5" x14ac:dyDescent="0.25">
      <c r="A21" s="9" t="str">
        <f>'Probleemanalyse V'!A21</f>
        <v>verg.verlening milieu bij agrarische IPPC inrichtingen</v>
      </c>
      <c r="B21" s="20" t="s">
        <v>1</v>
      </c>
      <c r="C21" s="20" t="s">
        <v>151</v>
      </c>
      <c r="D21" s="20" t="s">
        <v>152</v>
      </c>
    </row>
    <row r="22" spans="1:5" x14ac:dyDescent="0.25">
      <c r="A22" s="10" t="str">
        <f>'Probleemanalyse V'!A22</f>
        <v>Vergunning prov inr (Incl mer, bezw, beroep)</v>
      </c>
      <c r="B22" s="79">
        <f>'Probleemanalyse V'!B22</f>
        <v>0</v>
      </c>
      <c r="C22" s="4">
        <v>254</v>
      </c>
      <c r="D22" s="4">
        <f>B22*C22</f>
        <v>0</v>
      </c>
    </row>
    <row r="23" spans="1:5" x14ac:dyDescent="0.25">
      <c r="A23" s="10" t="str">
        <f>'Probleemanalyse V'!A23</f>
        <v>revisieverg gem inr. (excl. Mer, bezw, beroep)</v>
      </c>
      <c r="B23" s="79">
        <f>'Probleemanalyse V'!B23</f>
        <v>0.09</v>
      </c>
      <c r="C23" s="4">
        <v>84</v>
      </c>
      <c r="D23" s="4">
        <f t="shared" ref="D23:D31" si="1">B23*C23</f>
        <v>7.56</v>
      </c>
    </row>
    <row r="24" spans="1:5" x14ac:dyDescent="0.25">
      <c r="A24" s="10" t="str">
        <f>'Probleemanalyse V'!A24</f>
        <v>Veranderings- of deelrevisie</v>
      </c>
      <c r="B24" s="79">
        <f>'Probleemanalyse V'!B24</f>
        <v>0.13</v>
      </c>
      <c r="C24" s="4">
        <v>42</v>
      </c>
      <c r="D24" s="4">
        <f t="shared" si="1"/>
        <v>5.46</v>
      </c>
    </row>
    <row r="25" spans="1:5" x14ac:dyDescent="0.25">
      <c r="A25" s="10" t="str">
        <f>'Probleemanalyse V'!A25</f>
        <v>Vergunning milieuneutrale verandering</v>
      </c>
      <c r="B25" s="79">
        <f>'Probleemanalyse V'!B25</f>
        <v>0.09</v>
      </c>
      <c r="C25" s="4">
        <v>10</v>
      </c>
      <c r="D25" s="4">
        <f t="shared" si="1"/>
        <v>0.89999999999999991</v>
      </c>
    </row>
    <row r="26" spans="1:5" x14ac:dyDescent="0.25">
      <c r="A26" s="10" t="str">
        <f>'Probleemanalyse V'!A26</f>
        <v>Intrekken vergunning ambtshalve</v>
      </c>
      <c r="B26" s="79">
        <f>'Probleemanalyse V'!B26</f>
        <v>0.01</v>
      </c>
      <c r="C26" s="4">
        <v>24</v>
      </c>
      <c r="D26" s="4">
        <f t="shared" si="1"/>
        <v>0.24</v>
      </c>
    </row>
    <row r="27" spans="1:5" x14ac:dyDescent="0.25">
      <c r="A27" s="10" t="str">
        <f>'Probleemanalyse V'!A27</f>
        <v>Intrekken vergunning op verzoek</v>
      </c>
      <c r="B27" s="79">
        <f>'Probleemanalyse V'!B27</f>
        <v>0.01</v>
      </c>
      <c r="C27" s="4">
        <v>8</v>
      </c>
      <c r="D27" s="4">
        <f t="shared" si="1"/>
        <v>0.08</v>
      </c>
    </row>
    <row r="28" spans="1:5" x14ac:dyDescent="0.25">
      <c r="A28" s="10" t="str">
        <f>'Probleemanalyse V'!A28</f>
        <v>Beoordeling MER aanmeldingsnotitie</v>
      </c>
      <c r="B28" s="79">
        <f>'Probleemanalyse V'!B28</f>
        <v>0</v>
      </c>
      <c r="C28" s="4">
        <v>30</v>
      </c>
      <c r="D28" s="4">
        <f t="shared" si="1"/>
        <v>0</v>
      </c>
    </row>
    <row r="29" spans="1:5" x14ac:dyDescent="0.25">
      <c r="A29" s="10" t="str">
        <f>'Probleemanalyse V'!A29</f>
        <v>Beoordeling MER rapport</v>
      </c>
      <c r="B29" s="79">
        <f>'Probleemanalyse V'!B29</f>
        <v>0</v>
      </c>
      <c r="C29" s="4">
        <v>30</v>
      </c>
      <c r="D29" s="4">
        <f t="shared" si="1"/>
        <v>0</v>
      </c>
    </row>
    <row r="30" spans="1:5" x14ac:dyDescent="0.25">
      <c r="A30" s="10" t="str">
        <f>'Probleemanalyse V'!A30</f>
        <v>buiten behandeling laten</v>
      </c>
      <c r="B30" s="79">
        <f>'Probleemanalyse V'!B30</f>
        <v>0</v>
      </c>
      <c r="C30" s="261"/>
      <c r="D30" s="4">
        <f t="shared" si="1"/>
        <v>0</v>
      </c>
    </row>
    <row r="31" spans="1:5" x14ac:dyDescent="0.25">
      <c r="A31" s="10" t="str">
        <f>'Probleemanalyse V'!A31</f>
        <v>ingetrokken aanvraag(tijdens procedure)</v>
      </c>
      <c r="B31" s="79">
        <f>'Probleemanalyse V'!B31</f>
        <v>0</v>
      </c>
      <c r="C31" s="261"/>
      <c r="D31" s="4">
        <f t="shared" si="1"/>
        <v>0</v>
      </c>
    </row>
    <row r="32" spans="1:5" x14ac:dyDescent="0.25">
      <c r="A32" s="127" t="s">
        <v>130</v>
      </c>
      <c r="B32" s="67"/>
      <c r="C32" s="264"/>
      <c r="D32" s="113">
        <f>SUM(D22:D31)</f>
        <v>14.24</v>
      </c>
    </row>
    <row r="34" spans="1:4" x14ac:dyDescent="0.25">
      <c r="A34" s="11" t="str">
        <f>'Probleemanalyse V'!A34</f>
        <v>vergunningverlening milieu bij overige vergunningsplichtige inrichtingen</v>
      </c>
      <c r="B34" s="20" t="s">
        <v>1</v>
      </c>
      <c r="C34" s="20" t="s">
        <v>151</v>
      </c>
      <c r="D34" s="20" t="s">
        <v>152</v>
      </c>
    </row>
    <row r="35" spans="1:4" x14ac:dyDescent="0.25">
      <c r="A35" s="10" t="str">
        <f>'Probleemanalyse V'!A35</f>
        <v>Vergunning prov inr (Incl mer, bezw, beroep)</v>
      </c>
      <c r="B35" s="79">
        <f>'Probleemanalyse V'!B35</f>
        <v>0</v>
      </c>
      <c r="C35" s="4">
        <v>254</v>
      </c>
      <c r="D35" s="4">
        <f>B35*C35</f>
        <v>0</v>
      </c>
    </row>
    <row r="36" spans="1:4" x14ac:dyDescent="0.25">
      <c r="A36" s="10" t="str">
        <f>'Probleemanalyse V'!A36</f>
        <v>revisieverg gem inr. (excl. Mer, bezw, beroep)</v>
      </c>
      <c r="B36" s="79">
        <f>'Probleemanalyse V'!B36</f>
        <v>1.26</v>
      </c>
      <c r="C36" s="4">
        <v>51</v>
      </c>
      <c r="D36" s="4">
        <f t="shared" ref="D36:D46" si="2">B36*C36</f>
        <v>64.260000000000005</v>
      </c>
    </row>
    <row r="37" spans="1:4" x14ac:dyDescent="0.25">
      <c r="A37" s="10" t="str">
        <f>'Probleemanalyse V'!A37</f>
        <v>Veranderings- of deelrevisie</v>
      </c>
      <c r="B37" s="79">
        <f>'Probleemanalyse V'!B37</f>
        <v>2.1</v>
      </c>
      <c r="C37" s="4">
        <v>25</v>
      </c>
      <c r="D37" s="4">
        <f t="shared" si="2"/>
        <v>52.5</v>
      </c>
    </row>
    <row r="38" spans="1:4" x14ac:dyDescent="0.25">
      <c r="A38" s="10" t="str">
        <f>'Probleemanalyse V'!A38</f>
        <v>Vergunning milieuneutrale verandering</v>
      </c>
      <c r="B38" s="79">
        <f>'Probleemanalyse V'!B38</f>
        <v>5.04</v>
      </c>
      <c r="C38" s="4">
        <v>10</v>
      </c>
      <c r="D38" s="4">
        <f t="shared" si="2"/>
        <v>50.4</v>
      </c>
    </row>
    <row r="39" spans="1:4" x14ac:dyDescent="0.25">
      <c r="A39" s="10" t="str">
        <f>'Probleemanalyse V'!A39</f>
        <v>Intrekken vergunning ambtshalve</v>
      </c>
      <c r="B39" s="79">
        <f>'Probleemanalyse V'!B39</f>
        <v>0.21</v>
      </c>
      <c r="C39" s="4">
        <v>24</v>
      </c>
      <c r="D39" s="4">
        <f t="shared" si="2"/>
        <v>5.04</v>
      </c>
    </row>
    <row r="40" spans="1:4" x14ac:dyDescent="0.25">
      <c r="A40" s="10" t="str">
        <f>'Probleemanalyse V'!A40</f>
        <v>Intrekken vergunning op verzoek</v>
      </c>
      <c r="B40" s="79">
        <f>'Probleemanalyse V'!B40</f>
        <v>0.21</v>
      </c>
      <c r="C40" s="4">
        <v>8</v>
      </c>
      <c r="D40" s="4">
        <f t="shared" si="2"/>
        <v>1.68</v>
      </c>
    </row>
    <row r="41" spans="1:4" x14ac:dyDescent="0.25">
      <c r="A41" s="10" t="str">
        <f>'Probleemanalyse V'!A41</f>
        <v>Beoordeling MER aanmeldingsnotitie</v>
      </c>
      <c r="B41" s="79">
        <f>'Probleemanalyse V'!B41</f>
        <v>0</v>
      </c>
      <c r="C41" s="4">
        <v>30</v>
      </c>
      <c r="D41" s="4">
        <f t="shared" si="2"/>
        <v>0</v>
      </c>
    </row>
    <row r="42" spans="1:4" x14ac:dyDescent="0.25">
      <c r="A42" s="10" t="str">
        <f>'Probleemanalyse V'!A42</f>
        <v>Beoordeling MER rapport</v>
      </c>
      <c r="B42" s="79">
        <f>'Probleemanalyse V'!B42</f>
        <v>0</v>
      </c>
      <c r="C42" s="4">
        <v>30</v>
      </c>
      <c r="D42" s="4">
        <f t="shared" si="2"/>
        <v>0</v>
      </c>
    </row>
    <row r="43" spans="1:4" x14ac:dyDescent="0.25">
      <c r="A43" s="10" t="str">
        <f>'Probleemanalyse V'!A43</f>
        <v>OBM provinciale inr. (enkelvoudig of meervoudig</v>
      </c>
      <c r="B43" s="79">
        <f>'Probleemanalyse V'!B43</f>
        <v>0</v>
      </c>
      <c r="C43" s="4">
        <v>40</v>
      </c>
      <c r="D43" s="4">
        <f t="shared" si="2"/>
        <v>0</v>
      </c>
    </row>
    <row r="44" spans="1:4" x14ac:dyDescent="0.25">
      <c r="A44" s="10" t="str">
        <f>'Probleemanalyse V'!A44</f>
        <v>OBM gemeentelijke inr. (enkelvoudig of meervoudig</v>
      </c>
      <c r="B44" s="79">
        <f>'Probleemanalyse V'!B44</f>
        <v>0</v>
      </c>
      <c r="C44" s="4">
        <v>35</v>
      </c>
      <c r="D44" s="4">
        <f t="shared" si="2"/>
        <v>0</v>
      </c>
    </row>
    <row r="45" spans="1:4" x14ac:dyDescent="0.25">
      <c r="A45" s="10" t="str">
        <f>'Probleemanalyse V'!A45</f>
        <v>buiten behandeling laten</v>
      </c>
      <c r="B45" s="79">
        <f>'Probleemanalyse V'!B45</f>
        <v>0</v>
      </c>
      <c r="C45" s="261"/>
      <c r="D45" s="4">
        <f t="shared" si="2"/>
        <v>0</v>
      </c>
    </row>
    <row r="46" spans="1:4" x14ac:dyDescent="0.25">
      <c r="A46" s="10" t="str">
        <f>'Probleemanalyse V'!A46</f>
        <v>ingetrokken aanvraag(tijdens procedure)</v>
      </c>
      <c r="B46" s="79">
        <f>'Probleemanalyse V'!B46</f>
        <v>0</v>
      </c>
      <c r="C46" s="261"/>
      <c r="D46" s="4">
        <f t="shared" si="2"/>
        <v>0</v>
      </c>
    </row>
    <row r="47" spans="1:4" x14ac:dyDescent="0.25">
      <c r="A47" s="127" t="s">
        <v>130</v>
      </c>
      <c r="B47" s="67"/>
      <c r="C47" s="264"/>
      <c r="D47" s="113">
        <f>SUM(D35:D46)</f>
        <v>173.88</v>
      </c>
    </row>
    <row r="49" spans="1:6" x14ac:dyDescent="0.25">
      <c r="A49" s="9" t="str">
        <f>'Probleemanalyse V'!A49</f>
        <v>Verg. verlening milieu bij niet-verg. inrichtingen</v>
      </c>
      <c r="B49" s="20" t="s">
        <v>1</v>
      </c>
      <c r="C49" s="20" t="s">
        <v>151</v>
      </c>
      <c r="D49" s="20" t="s">
        <v>152</v>
      </c>
    </row>
    <row r="50" spans="1:6" x14ac:dyDescent="0.25">
      <c r="A50" s="10" t="str">
        <f>'Probleemanalyse V'!A50</f>
        <v>OBM provinciale inrichting</v>
      </c>
      <c r="B50" s="79">
        <f>'Probleemanalyse V'!B50</f>
        <v>0</v>
      </c>
      <c r="C50" s="4">
        <v>40</v>
      </c>
      <c r="D50" s="4">
        <f t="shared" ref="D50:D55" si="3">B50*C50</f>
        <v>0</v>
      </c>
    </row>
    <row r="51" spans="1:6" x14ac:dyDescent="0.25">
      <c r="A51" s="10" t="str">
        <f>'Probleemanalyse V'!A51</f>
        <v>OBM gemeentelijke inr.(Excl beo. MER)</v>
      </c>
      <c r="B51" s="79">
        <f>'Probleemanalyse V'!B51</f>
        <v>5</v>
      </c>
      <c r="C51" s="4">
        <v>35</v>
      </c>
      <c r="D51" s="4">
        <f t="shared" si="3"/>
        <v>175</v>
      </c>
    </row>
    <row r="52" spans="1:6" x14ac:dyDescent="0.25">
      <c r="A52" s="10" t="str">
        <f>'Probleemanalyse V'!A52</f>
        <v>Besluit akoestisch/bodem onderzoek bij indienen melding</v>
      </c>
      <c r="B52" s="79">
        <f>'Probleemanalyse V'!B52</f>
        <v>0</v>
      </c>
      <c r="C52" s="261"/>
      <c r="D52" s="4">
        <f t="shared" si="3"/>
        <v>0</v>
      </c>
    </row>
    <row r="53" spans="1:6" x14ac:dyDescent="0.25">
      <c r="A53" s="10" t="str">
        <f>'Probleemanalyse V'!A53</f>
        <v>toets intensieve veehouderij</v>
      </c>
      <c r="B53" s="79">
        <f>'Probleemanalyse V'!B53</f>
        <v>0</v>
      </c>
      <c r="C53" s="261"/>
      <c r="D53" s="4">
        <f t="shared" si="3"/>
        <v>0</v>
      </c>
    </row>
    <row r="54" spans="1:6" x14ac:dyDescent="0.25">
      <c r="A54" s="10" t="str">
        <f>'Probleemanalyse V'!A54</f>
        <v>Maatwerk voorschrift/doelvoorschriften</v>
      </c>
      <c r="B54" s="79">
        <f>'Probleemanalyse V'!B54</f>
        <v>5</v>
      </c>
      <c r="C54" s="261">
        <v>20</v>
      </c>
      <c r="D54" s="4">
        <f t="shared" si="3"/>
        <v>100</v>
      </c>
    </row>
    <row r="55" spans="1:6" x14ac:dyDescent="0.25">
      <c r="A55" s="10" t="str">
        <f>'Probleemanalyse V'!A55</f>
        <v>Melding incidentele activiteiten binnen inrichtingen</v>
      </c>
      <c r="B55" s="79">
        <f>'Probleemanalyse V'!B55</f>
        <v>3</v>
      </c>
      <c r="C55" s="261"/>
      <c r="D55" s="4">
        <f t="shared" si="3"/>
        <v>0</v>
      </c>
    </row>
    <row r="56" spans="1:6" x14ac:dyDescent="0.25">
      <c r="A56" s="127" t="s">
        <v>130</v>
      </c>
      <c r="B56" s="67"/>
      <c r="C56" s="264"/>
      <c r="D56" s="113">
        <f>SUM(D50:D55)</f>
        <v>275</v>
      </c>
    </row>
    <row r="58" spans="1:6" x14ac:dyDescent="0.25">
      <c r="A58" s="9" t="str">
        <f>'Probleemanalyse V'!A58</f>
        <v>Vergunningen grondstromen, bouwstoffen en bodem</v>
      </c>
      <c r="B58" s="20" t="s">
        <v>1</v>
      </c>
      <c r="C58" s="20" t="s">
        <v>151</v>
      </c>
      <c r="D58" s="20" t="s">
        <v>152</v>
      </c>
      <c r="F58" s="38"/>
    </row>
    <row r="59" spans="1:6" x14ac:dyDescent="0.25">
      <c r="A59" s="12" t="str">
        <f>'Probleemanalyse V'!A59</f>
        <v>Ontheffing storten buiten de inrichting</v>
      </c>
      <c r="B59" s="79">
        <f>'Probleemanalyse V'!B59</f>
        <v>0</v>
      </c>
      <c r="C59" s="261"/>
      <c r="D59" s="4">
        <f>B59*C59</f>
        <v>0</v>
      </c>
    </row>
    <row r="60" spans="1:6" x14ac:dyDescent="0.25">
      <c r="A60" s="12" t="str">
        <f>'Probleemanalyse V'!A60</f>
        <v>Melding bodemenergiesysteem</v>
      </c>
      <c r="B60" s="79">
        <f>'Probleemanalyse V'!B60</f>
        <v>8</v>
      </c>
      <c r="C60" s="261">
        <v>7.5</v>
      </c>
      <c r="D60" s="4">
        <f>B60*C60</f>
        <v>60</v>
      </c>
    </row>
    <row r="61" spans="1:6" x14ac:dyDescent="0.25">
      <c r="A61" s="12" t="str">
        <f>'Probleemanalyse V'!A61</f>
        <v>Melding grondstromen</v>
      </c>
      <c r="B61" s="79">
        <f>'Probleemanalyse V'!B61</f>
        <v>1</v>
      </c>
      <c r="C61" s="261">
        <v>120</v>
      </c>
      <c r="D61" s="4">
        <f>B61*C61</f>
        <v>120</v>
      </c>
    </row>
    <row r="62" spans="1:6" x14ac:dyDescent="0.25">
      <c r="A62" s="12" t="str">
        <f>'Probleemanalyse V'!A62</f>
        <v>BUS melding</v>
      </c>
      <c r="B62" s="79">
        <f>'Probleemanalyse V'!B62</f>
        <v>0</v>
      </c>
      <c r="C62" s="261"/>
      <c r="D62" s="4">
        <f>B62*C62</f>
        <v>0</v>
      </c>
    </row>
    <row r="63" spans="1:6" x14ac:dyDescent="0.25">
      <c r="A63" s="12" t="str">
        <f>'Probleemanalyse V'!A63</f>
        <v>Beschikking evaluatie BUS</v>
      </c>
      <c r="B63" s="79">
        <f>'Probleemanalyse V'!B63</f>
        <v>0</v>
      </c>
      <c r="C63" s="261"/>
      <c r="D63" s="4">
        <f>B63*C63</f>
        <v>0</v>
      </c>
    </row>
    <row r="64" spans="1:6" x14ac:dyDescent="0.25">
      <c r="A64" s="127" t="s">
        <v>130</v>
      </c>
      <c r="B64" s="67"/>
      <c r="C64" s="264"/>
      <c r="D64" s="113">
        <f>SUM(D59:D63)</f>
        <v>180</v>
      </c>
    </row>
    <row r="66" spans="1:4" x14ac:dyDescent="0.25">
      <c r="A66" s="9" t="str">
        <f>'Probleemanalyse V'!A66</f>
        <v>Specialistisch advies (externe) veiligheid</v>
      </c>
      <c r="B66" s="20" t="s">
        <v>1</v>
      </c>
      <c r="C66" s="20" t="s">
        <v>151</v>
      </c>
      <c r="D66" s="20" t="s">
        <v>152</v>
      </c>
    </row>
    <row r="67" spans="1:4" x14ac:dyDescent="0.25">
      <c r="A67" s="14" t="s">
        <v>579</v>
      </c>
      <c r="B67" s="79">
        <f>'Probleemanalyse V'!B67</f>
        <v>1</v>
      </c>
      <c r="C67" s="261">
        <v>72</v>
      </c>
      <c r="D67" s="4">
        <f t="shared" ref="D67:D79" si="4">B67*C67</f>
        <v>72</v>
      </c>
    </row>
    <row r="68" spans="1:4" x14ac:dyDescent="0.25">
      <c r="A68" s="14" t="s">
        <v>580</v>
      </c>
      <c r="B68" s="79">
        <f>'Probleemanalyse V'!B68</f>
        <v>1</v>
      </c>
      <c r="C68" s="261">
        <v>120</v>
      </c>
      <c r="D68" s="4">
        <f t="shared" si="4"/>
        <v>120</v>
      </c>
    </row>
    <row r="69" spans="1:4" x14ac:dyDescent="0.25">
      <c r="A69" s="14" t="s">
        <v>581</v>
      </c>
      <c r="B69" s="79">
        <f>'Probleemanalyse V'!B69</f>
        <v>1</v>
      </c>
      <c r="C69" s="261">
        <v>25</v>
      </c>
      <c r="D69" s="4">
        <f t="shared" si="4"/>
        <v>25</v>
      </c>
    </row>
    <row r="70" spans="1:4" x14ac:dyDescent="0.25">
      <c r="A70" s="14" t="s">
        <v>582</v>
      </c>
      <c r="B70" s="79">
        <f>'Probleemanalyse V'!B70</f>
        <v>1</v>
      </c>
      <c r="C70" s="261">
        <v>60</v>
      </c>
      <c r="D70" s="4">
        <f t="shared" si="4"/>
        <v>60</v>
      </c>
    </row>
    <row r="71" spans="1:4" s="329" customFormat="1" x14ac:dyDescent="0.25">
      <c r="A71" s="14" t="s">
        <v>583</v>
      </c>
      <c r="B71" s="79">
        <f>'Probleemanalyse V'!B71</f>
        <v>1</v>
      </c>
      <c r="C71" s="261">
        <v>60</v>
      </c>
      <c r="D71" s="330">
        <f t="shared" si="4"/>
        <v>60</v>
      </c>
    </row>
    <row r="72" spans="1:4" s="329" customFormat="1" x14ac:dyDescent="0.25">
      <c r="A72" s="14" t="s">
        <v>584</v>
      </c>
      <c r="B72" s="79">
        <f>'Probleemanalyse V'!B72</f>
        <v>0</v>
      </c>
      <c r="C72" s="261">
        <v>0</v>
      </c>
      <c r="D72" s="330">
        <f t="shared" si="4"/>
        <v>0</v>
      </c>
    </row>
    <row r="73" spans="1:4" s="329" customFormat="1" x14ac:dyDescent="0.25">
      <c r="A73" s="14" t="s">
        <v>585</v>
      </c>
      <c r="B73" s="79">
        <f>'Probleemanalyse V'!B73</f>
        <v>1</v>
      </c>
      <c r="C73" s="261">
        <v>600</v>
      </c>
      <c r="D73" s="330">
        <f t="shared" si="4"/>
        <v>600</v>
      </c>
    </row>
    <row r="74" spans="1:4" s="329" customFormat="1" x14ac:dyDescent="0.25">
      <c r="A74" s="14" t="s">
        <v>586</v>
      </c>
      <c r="B74" s="79">
        <f>'Probleemanalyse V'!B74</f>
        <v>0</v>
      </c>
      <c r="C74" s="261">
        <v>0</v>
      </c>
      <c r="D74" s="330">
        <f t="shared" si="4"/>
        <v>0</v>
      </c>
    </row>
    <row r="75" spans="1:4" s="329" customFormat="1" x14ac:dyDescent="0.25">
      <c r="A75" s="14" t="s">
        <v>587</v>
      </c>
      <c r="B75" s="79">
        <f>'Probleemanalyse V'!B75</f>
        <v>0</v>
      </c>
      <c r="C75" s="261">
        <v>0</v>
      </c>
      <c r="D75" s="330">
        <f t="shared" si="4"/>
        <v>0</v>
      </c>
    </row>
    <row r="76" spans="1:4" s="329" customFormat="1" x14ac:dyDescent="0.25">
      <c r="A76" s="14" t="s">
        <v>589</v>
      </c>
      <c r="B76" s="79">
        <f>'Probleemanalyse V'!B76</f>
        <v>1</v>
      </c>
      <c r="C76" s="261">
        <v>150</v>
      </c>
      <c r="D76" s="330">
        <f t="shared" si="4"/>
        <v>150</v>
      </c>
    </row>
    <row r="77" spans="1:4" s="329" customFormat="1" x14ac:dyDescent="0.25">
      <c r="A77" s="14" t="s">
        <v>590</v>
      </c>
      <c r="B77" s="79">
        <f>'Probleemanalyse V'!B77</f>
        <v>1</v>
      </c>
      <c r="C77" s="261">
        <v>30</v>
      </c>
      <c r="D77" s="330">
        <f t="shared" si="4"/>
        <v>30</v>
      </c>
    </row>
    <row r="78" spans="1:4" x14ac:dyDescent="0.25">
      <c r="A78" s="14" t="s">
        <v>588</v>
      </c>
      <c r="B78" s="79">
        <f>'Probleemanalyse V'!B78</f>
        <v>1</v>
      </c>
      <c r="C78" s="261">
        <v>20</v>
      </c>
      <c r="D78" s="4">
        <f t="shared" si="4"/>
        <v>20</v>
      </c>
    </row>
    <row r="79" spans="1:4" x14ac:dyDescent="0.25">
      <c r="A79" s="14" t="s">
        <v>591</v>
      </c>
      <c r="B79" s="79">
        <f>'Probleemanalyse V'!B79</f>
        <v>1</v>
      </c>
      <c r="C79" s="261">
        <v>72</v>
      </c>
      <c r="D79" s="4">
        <f t="shared" si="4"/>
        <v>72</v>
      </c>
    </row>
    <row r="80" spans="1:4" x14ac:dyDescent="0.25">
      <c r="A80" s="127" t="s">
        <v>130</v>
      </c>
      <c r="B80" s="67"/>
      <c r="C80" s="264"/>
      <c r="D80" s="113">
        <f>SUM(D67:D79)</f>
        <v>1209</v>
      </c>
    </row>
    <row r="82" spans="1:4" x14ac:dyDescent="0.25">
      <c r="A82" s="9" t="str">
        <f>'Probleemanalyse V'!A82</f>
        <v>Specialistisch advies afval</v>
      </c>
      <c r="B82" s="20" t="s">
        <v>1</v>
      </c>
      <c r="C82" s="20" t="s">
        <v>151</v>
      </c>
      <c r="D82" s="20" t="s">
        <v>152</v>
      </c>
    </row>
    <row r="83" spans="1:4" x14ac:dyDescent="0.25">
      <c r="A83" s="10" t="str">
        <f>'Probleemanalyse V'!A83</f>
        <v>Specialistisch advies afval</v>
      </c>
      <c r="B83" s="79">
        <f>'Probleemanalyse V'!B83</f>
        <v>0</v>
      </c>
      <c r="C83" s="261">
        <v>5</v>
      </c>
      <c r="D83" s="4">
        <f>B83*C83</f>
        <v>0</v>
      </c>
    </row>
    <row r="84" spans="1:4" x14ac:dyDescent="0.25">
      <c r="A84" s="109"/>
      <c r="B84" s="163"/>
      <c r="C84" s="124"/>
      <c r="D84" s="120"/>
    </row>
    <row r="86" spans="1:4" x14ac:dyDescent="0.25">
      <c r="A86" s="9" t="str">
        <f>'Probleemanalyse V'!A86</f>
        <v>Specialistisch advies afvalwater</v>
      </c>
      <c r="B86" s="20" t="s">
        <v>1</v>
      </c>
      <c r="C86" s="20" t="s">
        <v>151</v>
      </c>
      <c r="D86" s="20" t="s">
        <v>152</v>
      </c>
    </row>
    <row r="87" spans="1:4" x14ac:dyDescent="0.25">
      <c r="A87" s="10" t="str">
        <f>'Probleemanalyse V'!A87</f>
        <v>Specialistisch advies afvalwater</v>
      </c>
      <c r="B87" s="79">
        <f>'Probleemanalyse V'!B87</f>
        <v>0</v>
      </c>
      <c r="C87" s="261"/>
      <c r="D87" s="4">
        <f>B87*C87</f>
        <v>0</v>
      </c>
    </row>
    <row r="88" spans="1:4" x14ac:dyDescent="0.25">
      <c r="A88" s="109"/>
      <c r="B88" s="163"/>
      <c r="C88" s="124"/>
      <c r="D88" s="120"/>
    </row>
    <row r="90" spans="1:4" x14ac:dyDescent="0.25">
      <c r="A90" s="9" t="str">
        <f>'Probleemanalyse V'!A90</f>
        <v>Bodem, bouwstoffen en water</v>
      </c>
      <c r="B90" s="20" t="s">
        <v>1</v>
      </c>
      <c r="C90" s="20" t="s">
        <v>151</v>
      </c>
      <c r="D90" s="20" t="s">
        <v>152</v>
      </c>
    </row>
    <row r="91" spans="1:4" x14ac:dyDescent="0.25">
      <c r="A91" s="10" t="str">
        <f>'Probleemanalyse V'!A91:A94</f>
        <v>Specialistisch advies bodem, bouwstoffen en water</v>
      </c>
      <c r="B91" s="79">
        <f>'Probleemanalyse V'!B91</f>
        <v>1</v>
      </c>
      <c r="C91" s="261">
        <v>1000</v>
      </c>
      <c r="D91" s="4">
        <f>B91*C91</f>
        <v>1000</v>
      </c>
    </row>
    <row r="92" spans="1:4" x14ac:dyDescent="0.25">
      <c r="A92" s="10" t="s">
        <v>34</v>
      </c>
      <c r="B92" s="79">
        <f>'Probleemanalyse V'!B92</f>
        <v>1</v>
      </c>
      <c r="C92" s="261">
        <v>15</v>
      </c>
      <c r="D92" s="4">
        <f>B92*C92</f>
        <v>15</v>
      </c>
    </row>
    <row r="93" spans="1:4" x14ac:dyDescent="0.25">
      <c r="A93" s="10" t="s">
        <v>35</v>
      </c>
      <c r="B93" s="79">
        <f>'Probleemanalyse V'!B93</f>
        <v>1</v>
      </c>
      <c r="C93" s="261">
        <v>20</v>
      </c>
      <c r="D93" s="4">
        <f>B93*C93</f>
        <v>20</v>
      </c>
    </row>
    <row r="94" spans="1:4" x14ac:dyDescent="0.25">
      <c r="A94" s="10" t="s">
        <v>36</v>
      </c>
      <c r="B94" s="79">
        <f>'Probleemanalyse V'!B94</f>
        <v>1</v>
      </c>
      <c r="C94" s="261">
        <v>20</v>
      </c>
      <c r="D94" s="4">
        <f>B94*C94</f>
        <v>20</v>
      </c>
    </row>
    <row r="95" spans="1:4" x14ac:dyDescent="0.25">
      <c r="A95" s="127" t="s">
        <v>130</v>
      </c>
      <c r="B95" s="67"/>
      <c r="C95" s="264"/>
      <c r="D95" s="113">
        <f>SUM(D91:D94)</f>
        <v>1055</v>
      </c>
    </row>
    <row r="97" spans="1:4" x14ac:dyDescent="0.25">
      <c r="A97" s="9" t="str">
        <f>'Probleemanalyse V'!A97</f>
        <v>Specialistisch advies geluid en trillingen</v>
      </c>
      <c r="B97" s="20" t="s">
        <v>1</v>
      </c>
      <c r="C97" s="20" t="s">
        <v>151</v>
      </c>
      <c r="D97" s="20" t="s">
        <v>152</v>
      </c>
    </row>
    <row r="98" spans="1:4" x14ac:dyDescent="0.25">
      <c r="A98" s="10" t="str">
        <f>'Probleemanalyse V'!A98</f>
        <v>specialistisch advies geluid en trillingen</v>
      </c>
      <c r="B98" s="79">
        <f>'Probleemanalyse V'!B98</f>
        <v>1</v>
      </c>
      <c r="C98" s="261"/>
      <c r="D98" s="4">
        <f>B98*C98</f>
        <v>0</v>
      </c>
    </row>
    <row r="99" spans="1:4" x14ac:dyDescent="0.25">
      <c r="A99" s="10" t="str">
        <f>'Probleemanalyse V'!A99</f>
        <v>Beoordeling akoestische rapportage</v>
      </c>
      <c r="B99" s="79">
        <f>'Probleemanalyse V'!B99</f>
        <v>1</v>
      </c>
      <c r="C99" s="261"/>
      <c r="D99" s="4">
        <f>B99*C99</f>
        <v>0</v>
      </c>
    </row>
    <row r="100" spans="1:4" x14ac:dyDescent="0.25">
      <c r="A100" s="10" t="str">
        <f>'Probleemanalyse V'!A100</f>
        <v>advies over geluidsaspecten incl. te hanteren voorschriften</v>
      </c>
      <c r="B100" s="79">
        <f>'Probleemanalyse V'!B100</f>
        <v>1</v>
      </c>
      <c r="C100" s="261"/>
      <c r="D100" s="4">
        <f>B100*C100</f>
        <v>0</v>
      </c>
    </row>
    <row r="101" spans="1:4" x14ac:dyDescent="0.25">
      <c r="A101" s="10" t="str">
        <f>'Probleemanalyse V'!A101</f>
        <v>Advies zonebeheer</v>
      </c>
      <c r="B101" s="79">
        <f>'Probleemanalyse V'!B101</f>
        <v>1</v>
      </c>
      <c r="C101" s="261"/>
      <c r="D101" s="4">
        <f>B101*C101</f>
        <v>0</v>
      </c>
    </row>
    <row r="102" spans="1:4" x14ac:dyDescent="0.25">
      <c r="A102" s="127" t="s">
        <v>130</v>
      </c>
      <c r="B102" s="67"/>
      <c r="C102" s="264"/>
      <c r="D102" s="113">
        <f>SUM(D98:D101)</f>
        <v>0</v>
      </c>
    </row>
    <row r="104" spans="1:4" x14ac:dyDescent="0.25">
      <c r="A104" s="9" t="str">
        <f>'Probleemanalyse V'!A104</f>
        <v>Specialistisch advies luchtkwaliteit (lucht en geur)</v>
      </c>
      <c r="B104" s="20" t="s">
        <v>1</v>
      </c>
      <c r="C104" s="20" t="s">
        <v>151</v>
      </c>
      <c r="D104" s="20" t="s">
        <v>152</v>
      </c>
    </row>
    <row r="105" spans="1:4" x14ac:dyDescent="0.25">
      <c r="A105" s="10" t="str">
        <f>'Probleemanalyse V'!A105</f>
        <v>Specialistisch advies luchtkwaliteit (lucht &amp; geur)</v>
      </c>
      <c r="B105" s="79">
        <f>'Probleemanalyse V'!B105</f>
        <v>1</v>
      </c>
      <c r="C105" s="261">
        <v>83</v>
      </c>
      <c r="D105" s="4">
        <f>B105*C105</f>
        <v>83</v>
      </c>
    </row>
    <row r="106" spans="1:4" x14ac:dyDescent="0.25">
      <c r="A106" s="10" t="str">
        <f>'Probleemanalyse V'!A106</f>
        <v>Advies luchtkwaliteitsrapport</v>
      </c>
      <c r="B106" s="79">
        <f>'Probleemanalyse V'!B106</f>
        <v>1</v>
      </c>
      <c r="C106" s="261">
        <v>75</v>
      </c>
      <c r="D106" s="4">
        <f>B106*C106</f>
        <v>75</v>
      </c>
    </row>
    <row r="107" spans="1:4" x14ac:dyDescent="0.25">
      <c r="A107" s="10" t="str">
        <f>'Probleemanalyse V'!A107</f>
        <v>Advies geurrapport</v>
      </c>
      <c r="B107" s="79">
        <f>'Probleemanalyse V'!B107</f>
        <v>1</v>
      </c>
      <c r="C107" s="261">
        <v>50</v>
      </c>
      <c r="D107" s="4">
        <f>B107*C107</f>
        <v>50</v>
      </c>
    </row>
    <row r="108" spans="1:4" x14ac:dyDescent="0.25">
      <c r="A108" s="127" t="s">
        <v>130</v>
      </c>
      <c r="B108" s="67"/>
      <c r="C108" s="264"/>
      <c r="D108" s="113">
        <f>SUM(D105:D107)</f>
        <v>208</v>
      </c>
    </row>
    <row r="110" spans="1:4" x14ac:dyDescent="0.25">
      <c r="A110" s="9" t="str">
        <f>'Probleemanalyse V'!A110</f>
        <v>Specialistisch advies ecologie (groene wetten)</v>
      </c>
      <c r="B110" s="20" t="s">
        <v>1</v>
      </c>
      <c r="C110" s="20" t="s">
        <v>151</v>
      </c>
      <c r="D110" s="20" t="s">
        <v>152</v>
      </c>
    </row>
    <row r="111" spans="1:4" x14ac:dyDescent="0.25">
      <c r="A111" s="10" t="str">
        <f>'Probleemanalyse V'!A111</f>
        <v>Beoordeling bijzondere omstandigheid groen en ecologie</v>
      </c>
      <c r="B111" s="79">
        <f>'Probleemanalyse V'!B111</f>
        <v>0</v>
      </c>
      <c r="C111" s="261"/>
      <c r="D111" s="4">
        <f>B111*C111</f>
        <v>0</v>
      </c>
    </row>
    <row r="112" spans="1:4" x14ac:dyDescent="0.25">
      <c r="A112" s="109"/>
      <c r="B112" s="163"/>
      <c r="C112" s="124"/>
      <c r="D112" s="120"/>
    </row>
    <row r="114" spans="1:4" x14ac:dyDescent="0.25">
      <c r="A114" s="9" t="str">
        <f>'Probleemanalyse V'!A114</f>
        <v>Specialistisch advies energie en klimaat</v>
      </c>
      <c r="B114" s="20" t="s">
        <v>1</v>
      </c>
      <c r="C114" s="20" t="s">
        <v>151</v>
      </c>
      <c r="D114" s="20" t="s">
        <v>152</v>
      </c>
    </row>
    <row r="115" spans="1:4" x14ac:dyDescent="0.25">
      <c r="A115" s="10" t="str">
        <f>'Probleemanalyse V'!A115</f>
        <v>specialistisch advies energie en klimaat</v>
      </c>
      <c r="B115" s="79">
        <f>'Probleemanalyse V'!B115</f>
        <v>1</v>
      </c>
      <c r="C115" s="261">
        <v>50</v>
      </c>
      <c r="D115" s="4">
        <f>B115*C115</f>
        <v>50</v>
      </c>
    </row>
    <row r="116" spans="1:4" x14ac:dyDescent="0.25">
      <c r="A116" s="109"/>
      <c r="B116" s="163"/>
      <c r="C116" s="124"/>
      <c r="D116" s="120"/>
    </row>
    <row r="117" spans="1:4" x14ac:dyDescent="0.25">
      <c r="A117" s="90"/>
      <c r="B117" s="108"/>
      <c r="C117" s="265"/>
      <c r="D117" s="41"/>
    </row>
    <row r="118" spans="1:4" x14ac:dyDescent="0.25">
      <c r="A118" s="127" t="str">
        <f>'Probleemanalyse V'!A118</f>
        <v>Milieuadvies ruimtelijke plannen</v>
      </c>
      <c r="B118" s="20" t="s">
        <v>1</v>
      </c>
      <c r="C118" s="20" t="s">
        <v>151</v>
      </c>
      <c r="D118" s="20" t="s">
        <v>152</v>
      </c>
    </row>
    <row r="119" spans="1:4" x14ac:dyDescent="0.25">
      <c r="A119" s="10" t="str">
        <f>'Probleemanalyse V'!A119</f>
        <v>Geluid</v>
      </c>
      <c r="B119" s="79">
        <f>'Probleemanalyse V'!B119</f>
        <v>1</v>
      </c>
      <c r="C119" s="261">
        <v>300</v>
      </c>
      <c r="D119" s="4">
        <f>B119*C119</f>
        <v>300</v>
      </c>
    </row>
    <row r="120" spans="1:4" x14ac:dyDescent="0.25">
      <c r="A120" s="10" t="str">
        <f>'Probleemanalyse V'!A120</f>
        <v>Bodem</v>
      </c>
      <c r="B120" s="79">
        <f>'Probleemanalyse V'!B120</f>
        <v>1</v>
      </c>
      <c r="C120" s="261">
        <v>850</v>
      </c>
      <c r="D120" s="4">
        <f>B120*C120</f>
        <v>850</v>
      </c>
    </row>
    <row r="121" spans="1:4" x14ac:dyDescent="0.25">
      <c r="A121" s="10" t="str">
        <f>'Probleemanalyse V'!A121</f>
        <v>Externe veiligheid</v>
      </c>
      <c r="B121" s="79">
        <f>'Probleemanalyse V'!B121</f>
        <v>1</v>
      </c>
      <c r="C121" s="261">
        <v>0</v>
      </c>
      <c r="D121" s="4">
        <f>B121*C121</f>
        <v>0</v>
      </c>
    </row>
    <row r="122" spans="1:4" x14ac:dyDescent="0.25">
      <c r="A122" s="10" t="str">
        <f>'Probleemanalyse V'!A122</f>
        <v>Luchtkwaliteit</v>
      </c>
      <c r="B122" s="79">
        <f>'Probleemanalyse V'!B122</f>
        <v>1</v>
      </c>
      <c r="C122" s="261">
        <v>0</v>
      </c>
      <c r="D122" s="4">
        <f>B122*C122</f>
        <v>0</v>
      </c>
    </row>
    <row r="123" spans="1:4" x14ac:dyDescent="0.25">
      <c r="A123" s="10" t="str">
        <f>'Probleemanalyse V'!A123</f>
        <v>Afvalwater</v>
      </c>
      <c r="B123" s="79">
        <f>'Probleemanalyse V'!B123</f>
        <v>1</v>
      </c>
      <c r="C123" s="261">
        <v>0</v>
      </c>
      <c r="D123" s="4">
        <f>B123*C123</f>
        <v>0</v>
      </c>
    </row>
    <row r="124" spans="1:4" x14ac:dyDescent="0.25">
      <c r="A124" s="127" t="s">
        <v>130</v>
      </c>
      <c r="B124" s="67"/>
      <c r="C124" s="264"/>
      <c r="D124" s="113">
        <f>SUM(D119:D123)</f>
        <v>1150</v>
      </c>
    </row>
    <row r="126" spans="1:4" x14ac:dyDescent="0.25">
      <c r="A126" s="8" t="str">
        <f>'Probleemanalyse V'!A126</f>
        <v>BRIKS PRODUCTEN</v>
      </c>
      <c r="B126" s="18"/>
      <c r="C126" s="262"/>
      <c r="D126" s="2"/>
    </row>
    <row r="127" spans="1:4" x14ac:dyDescent="0.25">
      <c r="A127" s="9" t="str">
        <f>'Probleemanalyse V'!A127</f>
        <v>Advies vergunning bouwen en ruimtelijke ordening</v>
      </c>
      <c r="B127" s="20"/>
      <c r="C127" s="263"/>
      <c r="D127" s="20"/>
    </row>
    <row r="128" spans="1:4" x14ac:dyDescent="0.25">
      <c r="A128" s="127" t="str">
        <f>'Probleemanalyse V'!A128</f>
        <v>Vergunningverlening bouw (complex)</v>
      </c>
      <c r="B128" s="20" t="s">
        <v>1</v>
      </c>
      <c r="C128" s="20" t="s">
        <v>151</v>
      </c>
      <c r="D128" s="20" t="s">
        <v>152</v>
      </c>
    </row>
    <row r="129" spans="1:4" x14ac:dyDescent="0.25">
      <c r="A129" s="150" t="str">
        <f>'Probleemanalyse V'!A129</f>
        <v>Woonfunctie (woongebouw)</v>
      </c>
      <c r="B129" s="152">
        <f>'Probleemanalyse V'!B129</f>
        <v>19</v>
      </c>
      <c r="C129" s="266">
        <v>20.2</v>
      </c>
      <c r="D129" s="153">
        <f>B129*C129</f>
        <v>383.8</v>
      </c>
    </row>
    <row r="130" spans="1:4" x14ac:dyDescent="0.25">
      <c r="A130" s="10" t="str">
        <f>'Probleemanalyse V'!A130</f>
        <v>Bijeenkomstfunctie (kinderopvang)</v>
      </c>
      <c r="B130" s="152">
        <f>'Probleemanalyse V'!B130</f>
        <v>1</v>
      </c>
      <c r="C130" s="266">
        <v>20.2</v>
      </c>
      <c r="D130" s="4">
        <f>B130*C130</f>
        <v>20.2</v>
      </c>
    </row>
    <row r="131" spans="1:4" x14ac:dyDescent="0.25">
      <c r="A131" s="10" t="str">
        <f>'Probleemanalyse V'!A131</f>
        <v>Bijeenkomstfunctie (overig)</v>
      </c>
      <c r="B131" s="152">
        <f>'Probleemanalyse V'!B131</f>
        <v>10</v>
      </c>
      <c r="C131" s="266">
        <v>20.2</v>
      </c>
      <c r="D131" s="4">
        <f>B131*C131</f>
        <v>202</v>
      </c>
    </row>
    <row r="132" spans="1:4" x14ac:dyDescent="0.25">
      <c r="A132" s="10" t="str">
        <f>'Probleemanalyse V'!A132</f>
        <v>celfunctie</v>
      </c>
      <c r="B132" s="152">
        <f>'Probleemanalyse V'!B132</f>
        <v>0</v>
      </c>
      <c r="C132" s="266">
        <v>20.2</v>
      </c>
      <c r="D132" s="4">
        <f t="shared" ref="D132:D142" si="5">B132*C132</f>
        <v>0</v>
      </c>
    </row>
    <row r="133" spans="1:4" x14ac:dyDescent="0.25">
      <c r="A133" s="10" t="str">
        <f>'Probleemanalyse V'!A133</f>
        <v>gezondheidszorgfunctie (met bedgebied)</v>
      </c>
      <c r="B133" s="152">
        <f>'Probleemanalyse V'!B133</f>
        <v>0</v>
      </c>
      <c r="C133" s="266">
        <v>20.2</v>
      </c>
      <c r="D133" s="4">
        <f t="shared" si="5"/>
        <v>0</v>
      </c>
    </row>
    <row r="134" spans="1:4" x14ac:dyDescent="0.25">
      <c r="A134" s="10" t="str">
        <f>'Probleemanalyse V'!A134</f>
        <v>industriefunctie overig</v>
      </c>
      <c r="B134" s="152">
        <f>'Probleemanalyse V'!B134</f>
        <v>3</v>
      </c>
      <c r="C134" s="266">
        <v>20.2</v>
      </c>
      <c r="D134" s="4">
        <f t="shared" si="5"/>
        <v>60.599999999999994</v>
      </c>
    </row>
    <row r="135" spans="1:4" x14ac:dyDescent="0.25">
      <c r="A135" s="10" t="str">
        <f>'Probleemanalyse V'!A135</f>
        <v>kantoorfunctie</v>
      </c>
      <c r="B135" s="152">
        <f>'Probleemanalyse V'!B135</f>
        <v>5</v>
      </c>
      <c r="C135" s="266">
        <v>20.2</v>
      </c>
      <c r="D135" s="4">
        <f t="shared" si="5"/>
        <v>101</v>
      </c>
    </row>
    <row r="136" spans="1:4" x14ac:dyDescent="0.25">
      <c r="A136" s="10" t="str">
        <f>'Probleemanalyse V'!A136</f>
        <v>logiesfunctie</v>
      </c>
      <c r="B136" s="152">
        <f>'Probleemanalyse V'!B136</f>
        <v>3</v>
      </c>
      <c r="C136" s="266">
        <v>20.2</v>
      </c>
      <c r="D136" s="4">
        <f t="shared" si="5"/>
        <v>60.599999999999994</v>
      </c>
    </row>
    <row r="137" spans="1:4" x14ac:dyDescent="0.25">
      <c r="A137" s="10" t="str">
        <f>'Probleemanalyse V'!A137</f>
        <v>onderwijsfunctie</v>
      </c>
      <c r="B137" s="152">
        <f>'Probleemanalyse V'!B137</f>
        <v>5</v>
      </c>
      <c r="C137" s="266">
        <v>20.2</v>
      </c>
      <c r="D137" s="4">
        <f t="shared" si="5"/>
        <v>101</v>
      </c>
    </row>
    <row r="138" spans="1:4" x14ac:dyDescent="0.25">
      <c r="A138" s="10" t="str">
        <f>'Probleemanalyse V'!A138</f>
        <v>sportfunctie</v>
      </c>
      <c r="B138" s="152">
        <f>'Probleemanalyse V'!B138</f>
        <v>1</v>
      </c>
      <c r="C138" s="266">
        <v>20.2</v>
      </c>
      <c r="D138" s="4">
        <f t="shared" si="5"/>
        <v>20.2</v>
      </c>
    </row>
    <row r="139" spans="1:4" x14ac:dyDescent="0.25">
      <c r="A139" s="10" t="str">
        <f>'Probleemanalyse V'!A139</f>
        <v>winkelfunctie</v>
      </c>
      <c r="B139" s="152">
        <f>'Probleemanalyse V'!B139</f>
        <v>15</v>
      </c>
      <c r="C139" s="266">
        <v>20.2</v>
      </c>
      <c r="D139" s="4">
        <f t="shared" si="5"/>
        <v>303</v>
      </c>
    </row>
    <row r="140" spans="1:4" x14ac:dyDescent="0.25">
      <c r="A140" s="10" t="str">
        <f>'Probleemanalyse V'!A140</f>
        <v>parkeergarage / stalling</v>
      </c>
      <c r="B140" s="152">
        <f>'Probleemanalyse V'!B140</f>
        <v>3</v>
      </c>
      <c r="C140" s="266">
        <v>20.2</v>
      </c>
      <c r="D140" s="4">
        <f t="shared" si="5"/>
        <v>60.599999999999994</v>
      </c>
    </row>
    <row r="141" spans="1:4" x14ac:dyDescent="0.25">
      <c r="A141" s="10" t="str">
        <f>'Probleemanalyse V'!A141</f>
        <v>bouwwerk geen gebouwzijnde (wegtunnel)</v>
      </c>
      <c r="B141" s="152">
        <f>'Probleemanalyse V'!B141</f>
        <v>4</v>
      </c>
      <c r="C141" s="266">
        <v>20.2</v>
      </c>
      <c r="D141" s="4">
        <f t="shared" si="5"/>
        <v>80.8</v>
      </c>
    </row>
    <row r="142" spans="1:4" x14ac:dyDescent="0.25">
      <c r="A142" s="10" t="str">
        <f>'Probleemanalyse V'!A142</f>
        <v>Vergunning ruimtelijke afwijking (complex)</v>
      </c>
      <c r="B142" s="152">
        <f>'Probleemanalyse V'!B142</f>
        <v>0</v>
      </c>
      <c r="C142" s="261"/>
      <c r="D142" s="4">
        <f t="shared" si="5"/>
        <v>0</v>
      </c>
    </row>
    <row r="143" spans="1:4" x14ac:dyDescent="0.25">
      <c r="A143" s="127" t="s">
        <v>130</v>
      </c>
      <c r="B143" s="67"/>
      <c r="C143" s="264"/>
      <c r="D143" s="113">
        <f>SUM(D129:D142)</f>
        <v>1393.8</v>
      </c>
    </row>
    <row r="144" spans="1:4" x14ac:dyDescent="0.25">
      <c r="A144" s="90"/>
      <c r="B144" s="108"/>
      <c r="C144" s="265"/>
      <c r="D144" s="41"/>
    </row>
    <row r="145" spans="1:4" x14ac:dyDescent="0.25">
      <c r="A145" s="127" t="str">
        <f>'Probleemanalyse V'!A145</f>
        <v>Vergunningverlening bouw (eenvoudig)</v>
      </c>
      <c r="B145" s="20" t="s">
        <v>1</v>
      </c>
      <c r="C145" s="20" t="s">
        <v>151</v>
      </c>
      <c r="D145" s="20" t="s">
        <v>152</v>
      </c>
    </row>
    <row r="146" spans="1:4" x14ac:dyDescent="0.25">
      <c r="A146" s="10" t="str">
        <f>'Probleemanalyse V'!A146</f>
        <v>Woonfunctie (woonwagen)</v>
      </c>
      <c r="B146" s="79">
        <f>'Probleemanalyse V'!B146</f>
        <v>0</v>
      </c>
      <c r="C146" s="261">
        <v>4</v>
      </c>
      <c r="D146" s="4">
        <f t="shared" ref="D146:D153" si="6">B146*C146</f>
        <v>0</v>
      </c>
    </row>
    <row r="147" spans="1:4" x14ac:dyDescent="0.25">
      <c r="A147" s="10" t="str">
        <f>'Probleemanalyse V'!A147</f>
        <v>Woonfunctie (overig)</v>
      </c>
      <c r="B147" s="79">
        <f>'Probleemanalyse V'!B147</f>
        <v>71</v>
      </c>
      <c r="C147" s="261">
        <v>4</v>
      </c>
      <c r="D147" s="4">
        <f t="shared" si="6"/>
        <v>284</v>
      </c>
    </row>
    <row r="148" spans="1:4" x14ac:dyDescent="0.25">
      <c r="A148" s="10" t="str">
        <f>'Probleemanalyse V'!A148</f>
        <v>gezondheidszorgfunctie (overig)</v>
      </c>
      <c r="B148" s="79">
        <f>'Probleemanalyse V'!B148</f>
        <v>3</v>
      </c>
      <c r="C148" s="261">
        <v>4</v>
      </c>
      <c r="D148" s="4">
        <f t="shared" si="6"/>
        <v>12</v>
      </c>
    </row>
    <row r="149" spans="1:4" x14ac:dyDescent="0.25">
      <c r="A149" s="10" t="str">
        <f>'Probleemanalyse V'!A149</f>
        <v>industriefunctie licht</v>
      </c>
      <c r="B149" s="79">
        <f>'Probleemanalyse V'!B149</f>
        <v>19</v>
      </c>
      <c r="C149" s="261">
        <v>4</v>
      </c>
      <c r="D149" s="4">
        <f t="shared" si="6"/>
        <v>76</v>
      </c>
    </row>
    <row r="150" spans="1:4" x14ac:dyDescent="0.25">
      <c r="A150" s="10" t="str">
        <f>'Probleemanalyse V'!A150</f>
        <v>industriefunctie licht dieren</v>
      </c>
      <c r="B150" s="79">
        <f>'Probleemanalyse V'!B150</f>
        <v>2</v>
      </c>
      <c r="C150" s="261">
        <v>4</v>
      </c>
      <c r="D150" s="4">
        <f t="shared" si="6"/>
        <v>8</v>
      </c>
    </row>
    <row r="151" spans="1:4" x14ac:dyDescent="0.25">
      <c r="A151" s="10" t="str">
        <f>'Probleemanalyse V'!A151</f>
        <v>overige gebruiksfunctie (overig)</v>
      </c>
      <c r="B151" s="79">
        <f>'Probleemanalyse V'!B151</f>
        <v>18</v>
      </c>
      <c r="C151" s="261">
        <v>4</v>
      </c>
      <c r="D151" s="4">
        <f t="shared" si="6"/>
        <v>72</v>
      </c>
    </row>
    <row r="152" spans="1:4" x14ac:dyDescent="0.25">
      <c r="A152" s="10" t="str">
        <f>'Probleemanalyse V'!A152</f>
        <v>bouwwerk geen gebouwzijnde (overig)</v>
      </c>
      <c r="B152" s="79">
        <f>'Probleemanalyse V'!B152</f>
        <v>48</v>
      </c>
      <c r="C152" s="261">
        <v>4</v>
      </c>
      <c r="D152" s="4">
        <f t="shared" si="6"/>
        <v>192</v>
      </c>
    </row>
    <row r="153" spans="1:4" x14ac:dyDescent="0.25">
      <c r="A153" s="10" t="str">
        <f>'Probleemanalyse V'!A153</f>
        <v>Vergunning ruimtelijke afwijking (eenvoudig)</v>
      </c>
      <c r="B153" s="79">
        <f>'Probleemanalyse V'!B153</f>
        <v>1</v>
      </c>
      <c r="C153" s="261">
        <v>525</v>
      </c>
      <c r="D153" s="4">
        <f t="shared" si="6"/>
        <v>525</v>
      </c>
    </row>
    <row r="154" spans="1:4" x14ac:dyDescent="0.25">
      <c r="A154" s="127" t="s">
        <v>130</v>
      </c>
      <c r="B154" s="67"/>
      <c r="C154" s="264"/>
      <c r="D154" s="113">
        <f>SUM(D146:D153)</f>
        <v>1169</v>
      </c>
    </row>
    <row r="155" spans="1:4" x14ac:dyDescent="0.25">
      <c r="A155" s="90"/>
      <c r="B155" s="108"/>
      <c r="C155" s="265"/>
      <c r="D155" s="41"/>
    </row>
    <row r="156" spans="1:4" x14ac:dyDescent="0.25">
      <c r="A156" s="9" t="str">
        <f>'Probleemanalyse V'!A156</f>
        <v>Specialistisch advies bouwfysica</v>
      </c>
      <c r="B156" s="20" t="s">
        <v>1</v>
      </c>
      <c r="C156" s="20" t="s">
        <v>151</v>
      </c>
      <c r="D156" s="20" t="s">
        <v>152</v>
      </c>
    </row>
    <row r="157" spans="1:4" x14ac:dyDescent="0.25">
      <c r="A157" s="10" t="str">
        <f>'Probleemanalyse V'!A157</f>
        <v>Advies bouwfysica</v>
      </c>
      <c r="B157" s="79">
        <f>'Probleemanalyse V'!B157</f>
        <v>0</v>
      </c>
      <c r="C157" s="261">
        <v>0</v>
      </c>
      <c r="D157" s="4">
        <f>B157*C157</f>
        <v>0</v>
      </c>
    </row>
    <row r="159" spans="1:4" x14ac:dyDescent="0.25">
      <c r="A159" s="9" t="str">
        <f>'Probleemanalyse V'!A159</f>
        <v>Specialistisch advies brandveiligheid</v>
      </c>
      <c r="B159" s="20" t="s">
        <v>1</v>
      </c>
      <c r="C159" s="20" t="s">
        <v>151</v>
      </c>
      <c r="D159" s="20" t="s">
        <v>152</v>
      </c>
    </row>
    <row r="160" spans="1:4" x14ac:dyDescent="0.25">
      <c r="A160" s="10" t="str">
        <f>'Probleemanalyse V'!A160</f>
        <v>Advies brandveiligheid</v>
      </c>
      <c r="B160" s="79">
        <f>'Probleemanalyse V'!B160</f>
        <v>0</v>
      </c>
      <c r="C160" s="261">
        <v>0</v>
      </c>
      <c r="D160" s="4">
        <f>B160*C160</f>
        <v>0</v>
      </c>
    </row>
    <row r="162" spans="1:4" x14ac:dyDescent="0.25">
      <c r="A162" s="9" t="str">
        <f>'Probleemanalyse V'!A162</f>
        <v>Specialistisch advies constructieve veiligheid</v>
      </c>
      <c r="B162" s="20" t="s">
        <v>1</v>
      </c>
      <c r="C162" s="20" t="s">
        <v>151</v>
      </c>
      <c r="D162" s="20" t="s">
        <v>152</v>
      </c>
    </row>
    <row r="163" spans="1:4" x14ac:dyDescent="0.25">
      <c r="A163" s="10" t="str">
        <f>'Probleemanalyse V'!A163</f>
        <v>Advies constructieve veiligheid</v>
      </c>
      <c r="B163" s="79">
        <f>'Probleemanalyse V'!B163</f>
        <v>1</v>
      </c>
      <c r="C163" s="261">
        <v>300</v>
      </c>
      <c r="D163" s="4">
        <f>B163*C163</f>
        <v>300</v>
      </c>
    </row>
    <row r="165" spans="1:4" x14ac:dyDescent="0.25">
      <c r="A165" s="9" t="str">
        <f>'Probleemanalyse V'!A165</f>
        <v>Specialistisch advies bouwakoestiek</v>
      </c>
      <c r="B165" s="20" t="s">
        <v>1</v>
      </c>
      <c r="C165" s="20" t="s">
        <v>151</v>
      </c>
      <c r="D165" s="20" t="s">
        <v>152</v>
      </c>
    </row>
    <row r="166" spans="1:4" x14ac:dyDescent="0.25">
      <c r="A166" s="10" t="str">
        <f>'Probleemanalyse V'!A166</f>
        <v>Advies bouwakoestiek</v>
      </c>
      <c r="B166" s="79">
        <f>'Probleemanalyse V'!B166</f>
        <v>0</v>
      </c>
      <c r="C166" s="261">
        <v>0</v>
      </c>
      <c r="D166" s="4">
        <f>B166*C166</f>
        <v>0</v>
      </c>
    </row>
    <row r="167" spans="1:4" s="329" customFormat="1" x14ac:dyDescent="0.25">
      <c r="A167" s="90"/>
      <c r="B167" s="163"/>
      <c r="C167" s="421"/>
      <c r="D167" s="120"/>
    </row>
    <row r="168" spans="1:4" s="329" customFormat="1" x14ac:dyDescent="0.25">
      <c r="A168" s="9" t="s">
        <v>575</v>
      </c>
      <c r="B168" s="20" t="s">
        <v>1</v>
      </c>
      <c r="C168" s="20" t="s">
        <v>151</v>
      </c>
      <c r="D168" s="20" t="s">
        <v>152</v>
      </c>
    </row>
    <row r="169" spans="1:4" s="329" customFormat="1" x14ac:dyDescent="0.25">
      <c r="A169" s="10" t="s">
        <v>576</v>
      </c>
      <c r="B169" s="79">
        <f>'Probleemanalyse V'!B169</f>
        <v>0</v>
      </c>
      <c r="C169" s="261"/>
      <c r="D169" s="330">
        <f>B169*C169</f>
        <v>0</v>
      </c>
    </row>
    <row r="170" spans="1:4" s="329" customFormat="1" x14ac:dyDescent="0.25">
      <c r="A170" s="90"/>
      <c r="B170" s="163"/>
      <c r="C170" s="421"/>
      <c r="D170" s="120"/>
    </row>
    <row r="171" spans="1:4" s="329" customFormat="1" x14ac:dyDescent="0.25">
      <c r="A171" s="9" t="s">
        <v>577</v>
      </c>
      <c r="B171" s="20" t="s">
        <v>1</v>
      </c>
      <c r="C171" s="20" t="s">
        <v>151</v>
      </c>
      <c r="D171" s="20" t="s">
        <v>152</v>
      </c>
    </row>
    <row r="172" spans="1:4" s="329" customFormat="1" x14ac:dyDescent="0.25">
      <c r="A172" s="10" t="s">
        <v>578</v>
      </c>
      <c r="B172" s="79">
        <f>'Probleemanalyse V'!B172</f>
        <v>0</v>
      </c>
      <c r="C172" s="261"/>
      <c r="D172" s="330">
        <f>B172*C172</f>
        <v>0</v>
      </c>
    </row>
    <row r="174" spans="1:4" x14ac:dyDescent="0.25">
      <c r="A174" s="9" t="str">
        <f>'Probleemanalyse V'!A174</f>
        <v>Advies vergunning aanleg (Wro)</v>
      </c>
      <c r="B174" s="20" t="s">
        <v>1</v>
      </c>
      <c r="C174" s="20" t="s">
        <v>151</v>
      </c>
      <c r="D174" s="20" t="s">
        <v>152</v>
      </c>
    </row>
    <row r="175" spans="1:4" x14ac:dyDescent="0.25">
      <c r="A175" s="10" t="str">
        <f>'Probleemanalyse V'!A175</f>
        <v>Vergunning aanleg</v>
      </c>
      <c r="B175" s="79">
        <f>'Probleemanalyse V'!B175</f>
        <v>0</v>
      </c>
      <c r="C175" s="261"/>
      <c r="D175" s="4">
        <f>B175*C175</f>
        <v>0</v>
      </c>
    </row>
    <row r="177" spans="1:4" ht="25.5" x14ac:dyDescent="0.25">
      <c r="A177" s="11" t="str">
        <f>'Probleemanalyse V'!A177</f>
        <v>Advies vergunning voor activiteiten binnen de WABO uit gemeentelijke verordeningen</v>
      </c>
      <c r="B177" s="20" t="s">
        <v>1</v>
      </c>
      <c r="C177" s="20" t="s">
        <v>151</v>
      </c>
      <c r="D177" s="20" t="s">
        <v>152</v>
      </c>
    </row>
    <row r="178" spans="1:4" x14ac:dyDescent="0.25">
      <c r="A178" s="10" t="str">
        <f>'Probleemanalyse V'!A178</f>
        <v>Vergunning voor activiteiten binnen WABO uit gemeentelijke verordeningen</v>
      </c>
      <c r="B178" s="79">
        <f>'Probleemanalyse V'!B178</f>
        <v>45</v>
      </c>
      <c r="C178" s="261">
        <v>3</v>
      </c>
      <c r="D178" s="4">
        <f>B178*C178</f>
        <v>135</v>
      </c>
    </row>
    <row r="180" spans="1:4" x14ac:dyDescent="0.25">
      <c r="A180" s="15" t="str">
        <f>'Probleemanalyse V'!A180</f>
        <v>Advies cultuurhistorie</v>
      </c>
      <c r="B180" s="20" t="s">
        <v>1</v>
      </c>
      <c r="C180" s="20" t="s">
        <v>151</v>
      </c>
      <c r="D180" s="20" t="s">
        <v>152</v>
      </c>
    </row>
    <row r="181" spans="1:4" x14ac:dyDescent="0.25">
      <c r="A181" s="10" t="str">
        <f>'Probleemanalyse V'!A181</f>
        <v>Advies cultuurhistorie</v>
      </c>
      <c r="B181" s="79">
        <f>'Probleemanalyse V'!B181</f>
        <v>1</v>
      </c>
      <c r="C181" s="261">
        <v>1400</v>
      </c>
      <c r="D181" s="4">
        <f>B181*C181</f>
        <v>1400</v>
      </c>
    </row>
    <row r="182" spans="1:4" x14ac:dyDescent="0.25">
      <c r="A182" s="10" t="str">
        <f>'Probleemanalyse V'!A182</f>
        <v>Vergunning voor activiteit monumenten</v>
      </c>
      <c r="B182" s="79">
        <f>'Probleemanalyse V'!B182</f>
        <v>15</v>
      </c>
      <c r="C182" s="261">
        <v>3.8</v>
      </c>
      <c r="D182" s="4">
        <f>B182*C182</f>
        <v>57</v>
      </c>
    </row>
    <row r="183" spans="1:4" x14ac:dyDescent="0.25">
      <c r="A183" s="127" t="s">
        <v>130</v>
      </c>
      <c r="B183" s="67"/>
      <c r="C183" s="264"/>
      <c r="D183" s="113">
        <f>SUM(D181:D182)</f>
        <v>1457</v>
      </c>
    </row>
    <row r="185" spans="1:4" x14ac:dyDescent="0.25">
      <c r="A185" s="8" t="str">
        <f>'Probleemanalyse V'!A185</f>
        <v>GENERIEKE PRODUCTEN</v>
      </c>
      <c r="B185" s="18"/>
      <c r="C185" s="262"/>
      <c r="D185" s="2"/>
    </row>
    <row r="186" spans="1:4" x14ac:dyDescent="0.25">
      <c r="A186" s="9" t="str">
        <f>'Probleemanalyse V'!A186</f>
        <v>Juridisch advies bij vergunningverlening</v>
      </c>
      <c r="B186" s="20" t="s">
        <v>1</v>
      </c>
      <c r="C186" s="20" t="s">
        <v>151</v>
      </c>
      <c r="D186" s="20" t="s">
        <v>152</v>
      </c>
    </row>
    <row r="187" spans="1:4" x14ac:dyDescent="0.25">
      <c r="A187" s="10" t="str">
        <f>'Probleemanalyse V'!A187</f>
        <v>Juridisch advies</v>
      </c>
      <c r="B187" s="79">
        <f>'Probleemanalyse V'!B187</f>
        <v>1</v>
      </c>
      <c r="C187" s="261">
        <v>700</v>
      </c>
      <c r="D187" s="4">
        <f>B187*C187</f>
        <v>700</v>
      </c>
    </row>
    <row r="188" spans="1:4" x14ac:dyDescent="0.25">
      <c r="A188" s="10" t="str">
        <f>'Probleemanalyse V'!A188</f>
        <v>Behandeling bezwaar: verweerschrift/pleitnota/besluit op bezwaar</v>
      </c>
      <c r="B188" s="79">
        <f>'Probleemanalyse V'!B188</f>
        <v>0</v>
      </c>
      <c r="C188" s="261"/>
      <c r="D188" s="4">
        <f>B188*C188</f>
        <v>0</v>
      </c>
    </row>
    <row r="189" spans="1:4" x14ac:dyDescent="0.25">
      <c r="A189" s="10" t="str">
        <f>'Probleemanalyse V'!A189</f>
        <v>Behandeling beroep (hoger beroep): verweerschrift/pleitnota</v>
      </c>
      <c r="B189" s="79">
        <f>'Probleemanalyse V'!B189</f>
        <v>0</v>
      </c>
      <c r="C189" s="261"/>
      <c r="D189" s="4">
        <f>B189*C189</f>
        <v>0</v>
      </c>
    </row>
    <row r="190" spans="1:4" x14ac:dyDescent="0.25">
      <c r="A190" s="127" t="s">
        <v>130</v>
      </c>
      <c r="B190" s="67"/>
      <c r="C190" s="264"/>
      <c r="D190" s="113">
        <f>SUM(D187:D189)</f>
        <v>700</v>
      </c>
    </row>
    <row r="191" spans="1:4" x14ac:dyDescent="0.25">
      <c r="A191" s="34"/>
      <c r="B191" s="35"/>
      <c r="C191" s="267"/>
      <c r="D191" s="36"/>
    </row>
    <row r="192" spans="1:4" x14ac:dyDescent="0.25">
      <c r="A192" s="34"/>
      <c r="B192" s="35"/>
      <c r="C192" s="267"/>
      <c r="D192" s="36"/>
    </row>
    <row r="193" spans="1:4" x14ac:dyDescent="0.25">
      <c r="A193" s="22"/>
      <c r="B193" s="23"/>
      <c r="C193" s="63"/>
      <c r="D193" s="25"/>
    </row>
    <row r="194" spans="1:4" x14ac:dyDescent="0.25">
      <c r="A194" s="22"/>
      <c r="B194" s="23"/>
      <c r="C194" s="63"/>
      <c r="D194" s="25"/>
    </row>
    <row r="195" spans="1:4" s="1" customFormat="1" ht="18.75" x14ac:dyDescent="0.3">
      <c r="A195" s="17">
        <f>'Probleemanalyse V'!A195</f>
        <v>0</v>
      </c>
      <c r="B195" s="18"/>
      <c r="C195" s="268"/>
      <c r="D195" s="33"/>
    </row>
    <row r="196" spans="1:4" x14ac:dyDescent="0.25">
      <c r="A196" s="13" t="str">
        <f>'Probleemanalyse V'!A196</f>
        <v>verg.verlening milieu bij industriele IPPC inrichtingen</v>
      </c>
      <c r="B196" s="20" t="s">
        <v>1</v>
      </c>
      <c r="C196" s="20" t="s">
        <v>151</v>
      </c>
      <c r="D196" s="20" t="s">
        <v>152</v>
      </c>
    </row>
    <row r="197" spans="1:4" x14ac:dyDescent="0.25">
      <c r="A197" s="10" t="str">
        <f>'Probleemanalyse V'!A197</f>
        <v>Melding Activiteitenbesluit</v>
      </c>
      <c r="B197" s="79">
        <f>'Probleemanalyse V'!B197</f>
        <v>0</v>
      </c>
      <c r="C197" s="261">
        <v>0</v>
      </c>
      <c r="D197" s="4">
        <f t="shared" ref="D197:D202" si="7">B197*C197</f>
        <v>0</v>
      </c>
    </row>
    <row r="198" spans="1:4" x14ac:dyDescent="0.25">
      <c r="A198" s="10" t="str">
        <f>'Probleemanalyse V'!A198</f>
        <v>Gelijkwaardigheidstoets</v>
      </c>
      <c r="B198" s="79">
        <f>'Probleemanalyse V'!B198</f>
        <v>0</v>
      </c>
      <c r="C198" s="261">
        <v>0</v>
      </c>
      <c r="D198" s="4">
        <f t="shared" si="7"/>
        <v>0</v>
      </c>
    </row>
    <row r="199" spans="1:4" x14ac:dyDescent="0.25">
      <c r="A199" s="10" t="str">
        <f>'Probleemanalyse V'!A199</f>
        <v>Besluit akoestisch/bodem onderzoek bij indienen melding</v>
      </c>
      <c r="B199" s="79">
        <f>'Probleemanalyse V'!B199</f>
        <v>0</v>
      </c>
      <c r="C199" s="261">
        <v>0</v>
      </c>
      <c r="D199" s="4">
        <f t="shared" si="7"/>
        <v>0</v>
      </c>
    </row>
    <row r="200" spans="1:4" x14ac:dyDescent="0.25">
      <c r="A200" s="10" t="str">
        <f>'Probleemanalyse V'!A200</f>
        <v>toets intensieve veehouderij</v>
      </c>
      <c r="B200" s="79">
        <f>'Probleemanalyse V'!B200</f>
        <v>0</v>
      </c>
      <c r="C200" s="261">
        <v>0</v>
      </c>
      <c r="D200" s="4">
        <f t="shared" si="7"/>
        <v>0</v>
      </c>
    </row>
    <row r="201" spans="1:4" x14ac:dyDescent="0.25">
      <c r="A201" s="10" t="str">
        <f>'Probleemanalyse V'!A201</f>
        <v>Maatwerk voorschrift/doelvoorschriften</v>
      </c>
      <c r="B201" s="79">
        <f>'Probleemanalyse V'!B201</f>
        <v>0</v>
      </c>
      <c r="C201" s="261">
        <v>0</v>
      </c>
      <c r="D201" s="4">
        <f t="shared" si="7"/>
        <v>0</v>
      </c>
    </row>
    <row r="202" spans="1:4" x14ac:dyDescent="0.25">
      <c r="A202" s="10" t="str">
        <f>'Probleemanalyse V'!A202</f>
        <v>Melding incidentele activiteiten binnen inrichtingen</v>
      </c>
      <c r="B202" s="79">
        <f>'Probleemanalyse V'!B202</f>
        <v>0</v>
      </c>
      <c r="C202" s="261">
        <v>0</v>
      </c>
      <c r="D202" s="4">
        <f t="shared" si="7"/>
        <v>0</v>
      </c>
    </row>
    <row r="203" spans="1:4" x14ac:dyDescent="0.25">
      <c r="A203" s="127" t="s">
        <v>130</v>
      </c>
      <c r="B203" s="67"/>
      <c r="C203" s="264"/>
      <c r="D203" s="113">
        <f>SUM(D197:D202)</f>
        <v>0</v>
      </c>
    </row>
    <row r="205" spans="1:4" x14ac:dyDescent="0.25">
      <c r="A205" s="13" t="str">
        <f>'Probleemanalyse V'!A205</f>
        <v>verg.verlening milieu bij agrarische IPPC inrichtingen</v>
      </c>
      <c r="B205" s="20" t="s">
        <v>1</v>
      </c>
      <c r="C205" s="20" t="s">
        <v>151</v>
      </c>
      <c r="D205" s="20" t="s">
        <v>152</v>
      </c>
    </row>
    <row r="206" spans="1:4" x14ac:dyDescent="0.25">
      <c r="A206" s="10" t="str">
        <f>'Probleemanalyse V'!A206</f>
        <v>Melding Activiteitenbesluit</v>
      </c>
      <c r="B206" s="79">
        <f>'Probleemanalyse V'!B206</f>
        <v>0</v>
      </c>
      <c r="C206" s="261">
        <v>0</v>
      </c>
      <c r="D206" s="4">
        <f t="shared" ref="D206:D211" si="8">B206*C206</f>
        <v>0</v>
      </c>
    </row>
    <row r="207" spans="1:4" x14ac:dyDescent="0.25">
      <c r="A207" s="10" t="str">
        <f>'Probleemanalyse V'!A207</f>
        <v>Gelijkwaardigheidstoets</v>
      </c>
      <c r="B207" s="79">
        <f>'Probleemanalyse V'!B207</f>
        <v>0</v>
      </c>
      <c r="C207" s="261">
        <v>0</v>
      </c>
      <c r="D207" s="4">
        <f t="shared" si="8"/>
        <v>0</v>
      </c>
    </row>
    <row r="208" spans="1:4" x14ac:dyDescent="0.25">
      <c r="A208" s="10" t="str">
        <f>'Probleemanalyse V'!A208</f>
        <v>Besluit akoestisch/bodem onderzoek bij indienen melding</v>
      </c>
      <c r="B208" s="79">
        <f>'Probleemanalyse V'!B208</f>
        <v>0</v>
      </c>
      <c r="C208" s="261">
        <v>0</v>
      </c>
      <c r="D208" s="4">
        <f t="shared" si="8"/>
        <v>0</v>
      </c>
    </row>
    <row r="209" spans="1:4" x14ac:dyDescent="0.25">
      <c r="A209" s="10" t="str">
        <f>'Probleemanalyse V'!A209</f>
        <v>toets intensieve veehouderij</v>
      </c>
      <c r="B209" s="79">
        <f>'Probleemanalyse V'!B209</f>
        <v>0</v>
      </c>
      <c r="C209" s="261">
        <v>0</v>
      </c>
      <c r="D209" s="4">
        <f t="shared" si="8"/>
        <v>0</v>
      </c>
    </row>
    <row r="210" spans="1:4" x14ac:dyDescent="0.25">
      <c r="A210" s="10" t="str">
        <f>'Probleemanalyse V'!A210</f>
        <v>Maatwerk voorschrift/doelvoorschriften</v>
      </c>
      <c r="B210" s="79">
        <f>'Probleemanalyse V'!B210</f>
        <v>0</v>
      </c>
      <c r="C210" s="261">
        <v>0</v>
      </c>
      <c r="D210" s="4">
        <f t="shared" si="8"/>
        <v>0</v>
      </c>
    </row>
    <row r="211" spans="1:4" x14ac:dyDescent="0.25">
      <c r="A211" s="10" t="str">
        <f>'Probleemanalyse V'!A211</f>
        <v>Melding incidentele activiteiten binnen inrichtingen</v>
      </c>
      <c r="B211" s="79">
        <f>'Probleemanalyse V'!B211</f>
        <v>0</v>
      </c>
      <c r="C211" s="261">
        <v>0</v>
      </c>
      <c r="D211" s="4">
        <f t="shared" si="8"/>
        <v>0</v>
      </c>
    </row>
    <row r="212" spans="1:4" x14ac:dyDescent="0.25">
      <c r="A212" s="127" t="s">
        <v>130</v>
      </c>
      <c r="B212" s="67"/>
      <c r="C212" s="264"/>
      <c r="D212" s="113">
        <f>SUM(D206:D211)</f>
        <v>0</v>
      </c>
    </row>
    <row r="214" spans="1:4" x14ac:dyDescent="0.25">
      <c r="A214" s="13" t="str">
        <f>'Probleemanalyse V'!A214</f>
        <v>vergunningverlening milieu bij overige vergunningsplichtige inrichtingen</v>
      </c>
      <c r="B214" s="20" t="s">
        <v>1</v>
      </c>
      <c r="C214" s="20" t="s">
        <v>151</v>
      </c>
      <c r="D214" s="20" t="s">
        <v>152</v>
      </c>
    </row>
    <row r="215" spans="1:4" x14ac:dyDescent="0.25">
      <c r="A215" s="10" t="str">
        <f>'Probleemanalyse V'!A215</f>
        <v>Melding Activiteitenbesluit</v>
      </c>
      <c r="B215" s="79">
        <f>'Probleemanalyse V'!B215</f>
        <v>0</v>
      </c>
      <c r="C215" s="261">
        <v>0</v>
      </c>
      <c r="D215" s="4">
        <f t="shared" ref="D215:D220" si="9">B215*C215</f>
        <v>0</v>
      </c>
    </row>
    <row r="216" spans="1:4" x14ac:dyDescent="0.25">
      <c r="A216" s="10" t="str">
        <f>'Probleemanalyse V'!A216</f>
        <v>Gelijkwaardigheidstoets</v>
      </c>
      <c r="B216" s="79">
        <f>'Probleemanalyse V'!B216</f>
        <v>0</v>
      </c>
      <c r="C216" s="261">
        <v>0</v>
      </c>
      <c r="D216" s="4">
        <f t="shared" si="9"/>
        <v>0</v>
      </c>
    </row>
    <row r="217" spans="1:4" x14ac:dyDescent="0.25">
      <c r="A217" s="10" t="str">
        <f>'Probleemanalyse V'!A217</f>
        <v>Besluit akoestisch/bodem onderzoek bij indienen melding</v>
      </c>
      <c r="B217" s="79">
        <f>'Probleemanalyse V'!B217</f>
        <v>0</v>
      </c>
      <c r="C217" s="261">
        <v>0</v>
      </c>
      <c r="D217" s="4">
        <f t="shared" si="9"/>
        <v>0</v>
      </c>
    </row>
    <row r="218" spans="1:4" x14ac:dyDescent="0.25">
      <c r="A218" s="10" t="str">
        <f>'Probleemanalyse V'!A218</f>
        <v>toets intensieve veehouderij</v>
      </c>
      <c r="B218" s="79">
        <f>'Probleemanalyse V'!B218</f>
        <v>0</v>
      </c>
      <c r="C218" s="261">
        <v>0</v>
      </c>
      <c r="D218" s="4">
        <f t="shared" si="9"/>
        <v>0</v>
      </c>
    </row>
    <row r="219" spans="1:4" x14ac:dyDescent="0.25">
      <c r="A219" s="10" t="str">
        <f>'Probleemanalyse V'!A219</f>
        <v>Maatwerk voorschrift/doelvoorschriften</v>
      </c>
      <c r="B219" s="79">
        <f>'Probleemanalyse V'!B219</f>
        <v>5</v>
      </c>
      <c r="C219" s="261">
        <v>20</v>
      </c>
      <c r="D219" s="4">
        <f t="shared" si="9"/>
        <v>100</v>
      </c>
    </row>
    <row r="220" spans="1:4" x14ac:dyDescent="0.25">
      <c r="A220" s="10" t="str">
        <f>'Probleemanalyse V'!A220</f>
        <v>Melding incidentele activiteiten binnen inrichtingen</v>
      </c>
      <c r="B220" s="79">
        <f>'Probleemanalyse V'!B220</f>
        <v>0</v>
      </c>
      <c r="C220" s="261">
        <v>4</v>
      </c>
      <c r="D220" s="4">
        <f t="shared" si="9"/>
        <v>0</v>
      </c>
    </row>
    <row r="221" spans="1:4" x14ac:dyDescent="0.25">
      <c r="A221" s="127" t="s">
        <v>130</v>
      </c>
      <c r="B221" s="67"/>
      <c r="C221" s="264"/>
      <c r="D221" s="113">
        <f>SUM(D215:D220)</f>
        <v>100</v>
      </c>
    </row>
    <row r="223" spans="1:4" x14ac:dyDescent="0.25">
      <c r="A223" s="13" t="str">
        <f>'Probleemanalyse V'!A223</f>
        <v>Verg. verlening milieu bij niet-verg. inrichtingen</v>
      </c>
      <c r="B223" s="20" t="s">
        <v>1</v>
      </c>
      <c r="C223" s="20" t="s">
        <v>151</v>
      </c>
      <c r="D223" s="20" t="s">
        <v>152</v>
      </c>
    </row>
    <row r="224" spans="1:4" x14ac:dyDescent="0.25">
      <c r="A224" s="10" t="str">
        <f>'Probleemanalyse V'!A224</f>
        <v>Melding Activiteitenbesluit</v>
      </c>
      <c r="B224" s="79">
        <f>'Probleemanalyse V'!B224</f>
        <v>70</v>
      </c>
      <c r="C224" s="261">
        <v>7.5</v>
      </c>
      <c r="D224" s="4">
        <f>B224*C224</f>
        <v>525</v>
      </c>
    </row>
    <row r="225" spans="1:4" x14ac:dyDescent="0.25">
      <c r="A225" s="10" t="str">
        <f>'Probleemanalyse V'!A225</f>
        <v>Gelijkwaardigheidstoets</v>
      </c>
      <c r="B225" s="79">
        <f>'Probleemanalyse V'!B225</f>
        <v>0</v>
      </c>
      <c r="C225" s="261">
        <v>0</v>
      </c>
      <c r="D225" s="4">
        <f>B225*C225</f>
        <v>0</v>
      </c>
    </row>
    <row r="226" spans="1:4" x14ac:dyDescent="0.25">
      <c r="A226" s="127" t="s">
        <v>130</v>
      </c>
      <c r="B226" s="67"/>
      <c r="C226" s="264"/>
      <c r="D226" s="113">
        <f>SUM(D224:D225)</f>
        <v>525</v>
      </c>
    </row>
    <row r="228" spans="1:4" x14ac:dyDescent="0.25">
      <c r="A228" s="13" t="str">
        <f>'Probleemanalyse V'!A228</f>
        <v>Vergunningen grondstromen, bouwstoffen en bodem</v>
      </c>
      <c r="B228" s="20" t="s">
        <v>1</v>
      </c>
      <c r="C228" s="20" t="s">
        <v>151</v>
      </c>
      <c r="D228" s="20" t="s">
        <v>152</v>
      </c>
    </row>
    <row r="229" spans="1:4" x14ac:dyDescent="0.25">
      <c r="A229" s="12" t="str">
        <f>'Probleemanalyse V'!A229</f>
        <v>Beschikking bodem (Wbb)</v>
      </c>
      <c r="B229" s="79">
        <f>'Probleemanalyse V'!B229</f>
        <v>0</v>
      </c>
      <c r="C229" s="261"/>
      <c r="D229" s="4">
        <f>B229*C229</f>
        <v>0</v>
      </c>
    </row>
    <row r="230" spans="1:4" x14ac:dyDescent="0.25">
      <c r="A230" s="166"/>
      <c r="B230" s="163"/>
      <c r="C230" s="124"/>
      <c r="D230" s="120"/>
    </row>
    <row r="232" spans="1:4" x14ac:dyDescent="0.25">
      <c r="A232" s="13" t="str">
        <f>'Probleemanalyse V'!A232</f>
        <v>Specialistisch advies geluid en trillingen</v>
      </c>
      <c r="B232" s="20" t="s">
        <v>1</v>
      </c>
      <c r="C232" s="20" t="s">
        <v>151</v>
      </c>
      <c r="D232" s="20" t="s">
        <v>152</v>
      </c>
    </row>
    <row r="233" spans="1:4" x14ac:dyDescent="0.25">
      <c r="A233" s="10" t="str">
        <f>'Probleemanalyse V'!A233</f>
        <v>specialistisch advies geluid en trillingen</v>
      </c>
      <c r="B233" s="79">
        <f>'Probleemanalyse V'!B233</f>
        <v>1</v>
      </c>
      <c r="C233" s="261">
        <v>200</v>
      </c>
      <c r="D233" s="4">
        <f>B233*C233</f>
        <v>200</v>
      </c>
    </row>
    <row r="234" spans="1:4" x14ac:dyDescent="0.25">
      <c r="A234" s="10" t="str">
        <f>'Probleemanalyse V'!A234</f>
        <v>Beoordeling akoestische rapportage</v>
      </c>
      <c r="B234" s="79">
        <f>'Probleemanalyse V'!B234</f>
        <v>1</v>
      </c>
      <c r="C234" s="261">
        <v>250</v>
      </c>
      <c r="D234" s="4">
        <f t="shared" ref="D234:D239" si="10">B234*C234</f>
        <v>250</v>
      </c>
    </row>
    <row r="235" spans="1:4" x14ac:dyDescent="0.25">
      <c r="A235" s="10" t="str">
        <f>'Probleemanalyse V'!A235</f>
        <v>advies over geluidsaspecten incl. te hanteren voorschriften</v>
      </c>
      <c r="B235" s="79">
        <f>'Probleemanalyse V'!B235</f>
        <v>1</v>
      </c>
      <c r="C235" s="261">
        <v>90</v>
      </c>
      <c r="D235" s="4">
        <f t="shared" si="10"/>
        <v>90</v>
      </c>
    </row>
    <row r="236" spans="1:4" x14ac:dyDescent="0.25">
      <c r="A236" s="10" t="str">
        <f>'Probleemanalyse V'!A236</f>
        <v>Uitvoeren akoestisch onderzoek</v>
      </c>
      <c r="B236" s="79">
        <f>'Probleemanalyse V'!B236</f>
        <v>1</v>
      </c>
      <c r="C236" s="261">
        <v>220</v>
      </c>
      <c r="D236" s="4">
        <f t="shared" si="10"/>
        <v>220</v>
      </c>
    </row>
    <row r="237" spans="1:4" x14ac:dyDescent="0.25">
      <c r="A237" s="10" t="str">
        <f>'Probleemanalyse V'!A237</f>
        <v>Advies zonebeheer</v>
      </c>
      <c r="B237" s="79">
        <f>'Probleemanalyse V'!B237</f>
        <v>1</v>
      </c>
      <c r="C237" s="261">
        <v>90</v>
      </c>
      <c r="D237" s="4">
        <f t="shared" si="10"/>
        <v>90</v>
      </c>
    </row>
    <row r="238" spans="1:4" x14ac:dyDescent="0.25">
      <c r="A238" s="10" t="str">
        <f>'Probleemanalyse V'!A238</f>
        <v>Ontheffing geluid (APV)</v>
      </c>
      <c r="B238" s="79">
        <f>'Probleemanalyse V'!B238</f>
        <v>1</v>
      </c>
      <c r="C238" s="261">
        <v>90</v>
      </c>
      <c r="D238" s="4">
        <f t="shared" si="10"/>
        <v>90</v>
      </c>
    </row>
    <row r="239" spans="1:4" x14ac:dyDescent="0.25">
      <c r="A239" s="10" t="str">
        <f>'Probleemanalyse V'!A239</f>
        <v>Ontheffing hogere waarde geluid</v>
      </c>
      <c r="B239" s="79">
        <f>'Probleemanalyse V'!B239</f>
        <v>1</v>
      </c>
      <c r="C239" s="261">
        <v>100</v>
      </c>
      <c r="D239" s="4">
        <f t="shared" si="10"/>
        <v>100</v>
      </c>
    </row>
    <row r="240" spans="1:4" x14ac:dyDescent="0.25">
      <c r="A240" s="127" t="s">
        <v>130</v>
      </c>
      <c r="B240" s="67"/>
      <c r="C240" s="264"/>
      <c r="D240" s="113">
        <f>SUM(D233:D239)</f>
        <v>1040</v>
      </c>
    </row>
    <row r="242" spans="1:4" x14ac:dyDescent="0.25">
      <c r="A242" s="13" t="str">
        <f>'Probleemanalyse V'!A242</f>
        <v>Specialistisch advies luchtkwaliteit (lucht en geur)</v>
      </c>
      <c r="B242" s="20" t="s">
        <v>1</v>
      </c>
      <c r="C242" s="20" t="s">
        <v>151</v>
      </c>
      <c r="D242" s="20" t="s">
        <v>152</v>
      </c>
    </row>
    <row r="243" spans="1:4" x14ac:dyDescent="0.25">
      <c r="A243" s="10" t="str">
        <f>'Probleemanalyse V'!A243</f>
        <v>Specialistisch advies luchtkwaliteit(lucht &amp; geur)</v>
      </c>
      <c r="B243" s="79">
        <f>'Probleemanalyse V'!B243</f>
        <v>1</v>
      </c>
      <c r="C243" s="261"/>
      <c r="D243" s="4">
        <f>B243*C243</f>
        <v>0</v>
      </c>
    </row>
    <row r="244" spans="1:4" x14ac:dyDescent="0.25">
      <c r="A244" s="10" t="str">
        <f>'Probleemanalyse V'!A244</f>
        <v>Advies luchtkwaliteitsrapport</v>
      </c>
      <c r="B244" s="79">
        <f>'Probleemanalyse V'!B244</f>
        <v>1</v>
      </c>
      <c r="C244" s="261"/>
      <c r="D244" s="4">
        <f>B244*C244</f>
        <v>0</v>
      </c>
    </row>
    <row r="245" spans="1:4" x14ac:dyDescent="0.25">
      <c r="A245" s="10" t="str">
        <f>'Probleemanalyse V'!A245</f>
        <v>Advies geurrapport</v>
      </c>
      <c r="B245" s="79">
        <f>'Probleemanalyse V'!B245</f>
        <v>1</v>
      </c>
      <c r="C245" s="261"/>
      <c r="D245" s="4">
        <f>B245*C245</f>
        <v>0</v>
      </c>
    </row>
    <row r="246" spans="1:4" x14ac:dyDescent="0.25">
      <c r="A246" s="10" t="str">
        <f>'Probleemanalyse V'!A246</f>
        <v>Ontheffing stookverbod</v>
      </c>
      <c r="B246" s="79">
        <f>'Probleemanalyse V'!B246</f>
        <v>0</v>
      </c>
      <c r="C246" s="261"/>
      <c r="D246" s="4">
        <f>B246*C246</f>
        <v>0</v>
      </c>
    </row>
    <row r="247" spans="1:4" x14ac:dyDescent="0.25">
      <c r="A247" s="127" t="s">
        <v>130</v>
      </c>
      <c r="B247" s="67"/>
      <c r="C247" s="264"/>
      <c r="D247" s="113">
        <f>SUM(D243:D246)</f>
        <v>0</v>
      </c>
    </row>
    <row r="249" spans="1:4" x14ac:dyDescent="0.25">
      <c r="A249" s="13" t="str">
        <f>'Probleemanalyse V'!A249</f>
        <v>Specialistisch advies ecologie (groene wetten)</v>
      </c>
      <c r="B249" s="20" t="s">
        <v>1</v>
      </c>
      <c r="C249" s="20" t="s">
        <v>151</v>
      </c>
      <c r="D249" s="20" t="s">
        <v>152</v>
      </c>
    </row>
    <row r="250" spans="1:4" x14ac:dyDescent="0.25">
      <c r="A250" s="10" t="str">
        <f>'Probleemanalyse V'!A250</f>
        <v>Beoordeling bijzondere omstandigheid groen en ecologie</v>
      </c>
      <c r="B250" s="79">
        <f>'Probleemanalyse V'!B250</f>
        <v>0</v>
      </c>
      <c r="C250" s="261"/>
      <c r="D250" s="4">
        <f>B250*C250</f>
        <v>0</v>
      </c>
    </row>
    <row r="251" spans="1:4" x14ac:dyDescent="0.25">
      <c r="A251" s="10" t="str">
        <f>'Probleemanalyse V'!A251</f>
        <v>specialistisch advies groene wetten</v>
      </c>
      <c r="B251" s="79">
        <f>'Probleemanalyse V'!B251</f>
        <v>0</v>
      </c>
      <c r="C251" s="261"/>
      <c r="D251" s="4">
        <f>B251*C251</f>
        <v>0</v>
      </c>
    </row>
    <row r="252" spans="1:4" x14ac:dyDescent="0.25">
      <c r="A252" s="127" t="s">
        <v>130</v>
      </c>
      <c r="B252" s="67"/>
      <c r="C252" s="264"/>
      <c r="D252" s="113">
        <f>SUM(D250:D251)</f>
        <v>0</v>
      </c>
    </row>
    <row r="254" spans="1:4" x14ac:dyDescent="0.25">
      <c r="A254" s="13" t="str">
        <f>'Probleemanalyse V'!A254</f>
        <v>Specialistisch advies energie en klimaat</v>
      </c>
      <c r="B254" s="20" t="s">
        <v>1</v>
      </c>
      <c r="C254" s="20" t="s">
        <v>151</v>
      </c>
      <c r="D254" s="20" t="s">
        <v>152</v>
      </c>
    </row>
    <row r="255" spans="1:4" x14ac:dyDescent="0.25">
      <c r="A255" s="10" t="str">
        <f>'Probleemanalyse V'!A255</f>
        <v>specialistisch advies energie en klimaat</v>
      </c>
      <c r="B255" s="79">
        <f>'Probleemanalyse V'!B255</f>
        <v>1</v>
      </c>
      <c r="C255" s="261"/>
      <c r="D255" s="4">
        <f>B255*C255</f>
        <v>0</v>
      </c>
    </row>
    <row r="256" spans="1:4" x14ac:dyDescent="0.25">
      <c r="A256" s="167"/>
      <c r="B256" s="163"/>
      <c r="C256" s="124"/>
      <c r="D256" s="120"/>
    </row>
    <row r="258" spans="1:4" x14ac:dyDescent="0.25">
      <c r="A258" s="13" t="str">
        <f>'Probleemanalyse V'!A258</f>
        <v>Milieuadvies bij ruimtelijke plannen</v>
      </c>
      <c r="B258" s="20" t="s">
        <v>1</v>
      </c>
      <c r="C258" s="20" t="s">
        <v>151</v>
      </c>
      <c r="D258" s="20" t="s">
        <v>152</v>
      </c>
    </row>
    <row r="259" spans="1:4" x14ac:dyDescent="0.25">
      <c r="A259" s="12" t="str">
        <f>'Probleemanalyse V'!A259</f>
        <v>Geluid</v>
      </c>
      <c r="B259" s="79">
        <f>'Probleemanalyse V'!B259</f>
        <v>1</v>
      </c>
      <c r="C259" s="261"/>
      <c r="D259" s="4">
        <f>B259*C259</f>
        <v>0</v>
      </c>
    </row>
    <row r="260" spans="1:4" x14ac:dyDescent="0.25">
      <c r="A260" s="12" t="str">
        <f>'Probleemanalyse V'!A260</f>
        <v>Bodem</v>
      </c>
      <c r="B260" s="79">
        <f>'Probleemanalyse V'!B260</f>
        <v>1</v>
      </c>
      <c r="C260" s="261"/>
      <c r="D260" s="4">
        <f>B260*C260</f>
        <v>0</v>
      </c>
    </row>
    <row r="261" spans="1:4" x14ac:dyDescent="0.25">
      <c r="A261" s="12" t="str">
        <f>'Probleemanalyse V'!A261</f>
        <v>Externe veiligheid</v>
      </c>
      <c r="B261" s="79">
        <f>'Probleemanalyse V'!B261</f>
        <v>1</v>
      </c>
      <c r="C261" s="261"/>
      <c r="D261" s="4">
        <f>B261*C261</f>
        <v>0</v>
      </c>
    </row>
    <row r="262" spans="1:4" x14ac:dyDescent="0.25">
      <c r="A262" s="12" t="str">
        <f>'Probleemanalyse V'!A262</f>
        <v>Luchtkwaliteit</v>
      </c>
      <c r="B262" s="79">
        <f>'Probleemanalyse V'!B262</f>
        <v>1</v>
      </c>
      <c r="C262" s="261"/>
      <c r="D262" s="4">
        <f>B262*C262</f>
        <v>0</v>
      </c>
    </row>
    <row r="263" spans="1:4" x14ac:dyDescent="0.25">
      <c r="A263" s="12" t="str">
        <f>'Probleemanalyse V'!A263</f>
        <v>Afvalwater</v>
      </c>
      <c r="B263" s="79">
        <f>'Probleemanalyse V'!B263</f>
        <v>1</v>
      </c>
      <c r="C263" s="261"/>
      <c r="D263" s="4">
        <f>B263*C263</f>
        <v>0</v>
      </c>
    </row>
    <row r="264" spans="1:4" x14ac:dyDescent="0.25">
      <c r="A264" s="127" t="s">
        <v>130</v>
      </c>
      <c r="B264" s="67"/>
      <c r="C264" s="264"/>
      <c r="D264" s="113">
        <f>SUM(D259:D263)</f>
        <v>0</v>
      </c>
    </row>
    <row r="266" spans="1:4" x14ac:dyDescent="0.25">
      <c r="A266" s="8" t="str">
        <f>'Probleemanalyse V'!A266</f>
        <v>BRIKS PRODUCTEN</v>
      </c>
      <c r="B266" s="18"/>
      <c r="C266" s="262"/>
      <c r="D266" s="2"/>
    </row>
    <row r="267" spans="1:4" x14ac:dyDescent="0.25">
      <c r="A267" s="13" t="str">
        <f>'Probleemanalyse V'!A267</f>
        <v>Specialistisch advies brandveiligheid</v>
      </c>
      <c r="B267" s="20" t="s">
        <v>1</v>
      </c>
      <c r="C267" s="20" t="s">
        <v>151</v>
      </c>
      <c r="D267" s="20" t="s">
        <v>152</v>
      </c>
    </row>
    <row r="268" spans="1:4" x14ac:dyDescent="0.25">
      <c r="A268" s="10" t="str">
        <f>'Probleemanalyse V'!A268</f>
        <v>Beoordeling melding brandveilig gebruik</v>
      </c>
      <c r="B268" s="79">
        <f>'Probleemanalyse V'!B268</f>
        <v>0</v>
      </c>
      <c r="C268" s="261"/>
      <c r="D268" s="4">
        <f>B268*C268</f>
        <v>0</v>
      </c>
    </row>
    <row r="270" spans="1:4" x14ac:dyDescent="0.25">
      <c r="A270" s="13" t="str">
        <f>'Probleemanalyse V'!A270</f>
        <v>Meldingen sloop en asbest</v>
      </c>
      <c r="B270" s="20" t="s">
        <v>1</v>
      </c>
      <c r="C270" s="20" t="s">
        <v>151</v>
      </c>
      <c r="D270" s="20" t="s">
        <v>152</v>
      </c>
    </row>
    <row r="271" spans="1:4" x14ac:dyDescent="0.25">
      <c r="A271" s="12" t="str">
        <f>'Probleemanalyse V'!A271</f>
        <v>Melding Sloop</v>
      </c>
      <c r="B271" s="154">
        <f>'Probleemanalyse V'!B271</f>
        <v>250</v>
      </c>
      <c r="C271" s="261">
        <v>1.9</v>
      </c>
      <c r="D271" s="4">
        <f>B271*C271</f>
        <v>475</v>
      </c>
    </row>
    <row r="273" spans="1:4" x14ac:dyDescent="0.25">
      <c r="A273" s="8" t="str">
        <f>'Probleemanalyse V'!A273</f>
        <v>GENERIEKE PRODUCTEN</v>
      </c>
      <c r="B273" s="18"/>
      <c r="C273" s="262"/>
      <c r="D273" s="2"/>
    </row>
    <row r="274" spans="1:4" x14ac:dyDescent="0.25">
      <c r="A274" s="13" t="str">
        <f>'Probleemanalyse V'!A274</f>
        <v>Intake</v>
      </c>
      <c r="B274" s="20" t="s">
        <v>1</v>
      </c>
      <c r="C274" s="20" t="s">
        <v>151</v>
      </c>
      <c r="D274" s="20" t="s">
        <v>152</v>
      </c>
    </row>
    <row r="275" spans="1:4" x14ac:dyDescent="0.25">
      <c r="A275" s="12" t="str">
        <f>'Probleemanalyse V'!A275</f>
        <v>Intake van aanvragen/zienswijzen Wabo en OBM</v>
      </c>
      <c r="B275" s="79">
        <f>'Probleemanalyse V'!B275</f>
        <v>0</v>
      </c>
      <c r="C275" s="261"/>
      <c r="D275" s="4">
        <f>B275*C275</f>
        <v>0</v>
      </c>
    </row>
    <row r="276" spans="1:4" x14ac:dyDescent="0.25">
      <c r="A276" s="12" t="str">
        <f>'Probleemanalyse V'!A276</f>
        <v>Intake van meldingen Activiteitenbesluit</v>
      </c>
      <c r="B276" s="79">
        <f>'Probleemanalyse V'!B276</f>
        <v>0</v>
      </c>
      <c r="C276" s="261"/>
      <c r="D276" s="4">
        <f>B276*C276</f>
        <v>0</v>
      </c>
    </row>
    <row r="277" spans="1:4" x14ac:dyDescent="0.25">
      <c r="A277" s="12" t="str">
        <f>'Probleemanalyse V'!A277</f>
        <v>Intake van meldingen asbest, bodem en bouwstoffen</v>
      </c>
      <c r="B277" s="79">
        <f>'Probleemanalyse V'!B277</f>
        <v>0</v>
      </c>
      <c r="C277" s="261"/>
      <c r="D277" s="4">
        <f>B277*C277</f>
        <v>0</v>
      </c>
    </row>
    <row r="278" spans="1:4" x14ac:dyDescent="0.25">
      <c r="A278" s="127" t="s">
        <v>130</v>
      </c>
      <c r="B278" s="67"/>
      <c r="C278" s="264"/>
      <c r="D278" s="113">
        <f>SUM(D275:D277)</f>
        <v>0</v>
      </c>
    </row>
    <row r="280" spans="1:4" x14ac:dyDescent="0.25">
      <c r="A280" s="13" t="str">
        <f>'Probleemanalyse V'!A280</f>
        <v>Casemanagement</v>
      </c>
      <c r="B280" s="20" t="s">
        <v>1</v>
      </c>
      <c r="C280" s="20" t="s">
        <v>151</v>
      </c>
      <c r="D280" s="20" t="s">
        <v>152</v>
      </c>
    </row>
    <row r="281" spans="1:4" x14ac:dyDescent="0.25">
      <c r="A281" s="12" t="str">
        <f>'Probleemanalyse V'!A281</f>
        <v>Casemanagement van verg. aanvragen (complex)</v>
      </c>
      <c r="B281" s="79">
        <f>'Probleemanalyse V'!B281</f>
        <v>165</v>
      </c>
      <c r="C281" s="261">
        <v>7.1</v>
      </c>
      <c r="D281" s="4">
        <f>B281*C281</f>
        <v>1171.5</v>
      </c>
    </row>
    <row r="282" spans="1:4" x14ac:dyDescent="0.25">
      <c r="A282" s="12" t="str">
        <f>'Probleemanalyse V'!A282</f>
        <v>Casemanagement van verg. aanvragen (eenvoudig)</v>
      </c>
      <c r="B282" s="79">
        <f>'Probleemanalyse V'!B282</f>
        <v>165</v>
      </c>
      <c r="C282" s="261">
        <v>4.7</v>
      </c>
      <c r="D282" s="4">
        <f>B282*C282</f>
        <v>775.5</v>
      </c>
    </row>
    <row r="283" spans="1:4" x14ac:dyDescent="0.25">
      <c r="A283" s="127" t="s">
        <v>130</v>
      </c>
      <c r="B283" s="67"/>
      <c r="C283" s="264"/>
      <c r="D283" s="113">
        <f>SUM(D281:D282)</f>
        <v>1947</v>
      </c>
    </row>
    <row r="284" spans="1:4" x14ac:dyDescent="0.25">
      <c r="A284" s="7"/>
    </row>
    <row r="285" spans="1:4" x14ac:dyDescent="0.25">
      <c r="A285" s="13" t="str">
        <f>'Probleemanalyse V'!A285</f>
        <v>Besluitvorming beschikking vergunning</v>
      </c>
      <c r="B285" s="20" t="s">
        <v>1</v>
      </c>
      <c r="C285" s="20" t="s">
        <v>151</v>
      </c>
      <c r="D285" s="20" t="s">
        <v>152</v>
      </c>
    </row>
    <row r="286" spans="1:4" x14ac:dyDescent="0.25">
      <c r="A286" s="12" t="str">
        <f>'Probleemanalyse V'!A286</f>
        <v>Besluitvorming op aanvragen</v>
      </c>
      <c r="B286" s="79">
        <f>'Probleemanalyse V'!B286</f>
        <v>0</v>
      </c>
      <c r="C286" s="261">
        <v>0</v>
      </c>
      <c r="D286" s="4">
        <f>B286*C286</f>
        <v>0</v>
      </c>
    </row>
    <row r="288" spans="1:4" x14ac:dyDescent="0.25">
      <c r="A288" s="13" t="str">
        <f>'Probleemanalyse V'!A288</f>
        <v>Publicatie en ter inzage legging</v>
      </c>
      <c r="B288" s="20" t="s">
        <v>1</v>
      </c>
      <c r="C288" s="20" t="s">
        <v>151</v>
      </c>
      <c r="D288" s="20" t="s">
        <v>152</v>
      </c>
    </row>
    <row r="289" spans="1:4" x14ac:dyDescent="0.25">
      <c r="A289" s="12" t="str">
        <f>'Probleemanalyse V'!A289</f>
        <v>publicatie en ter inzage legging</v>
      </c>
      <c r="B289" s="79">
        <f>'Probleemanalyse V'!B289</f>
        <v>0</v>
      </c>
      <c r="C289" s="261">
        <v>0</v>
      </c>
      <c r="D289" s="4">
        <f>B289*C289</f>
        <v>0</v>
      </c>
    </row>
    <row r="290" spans="1:4" x14ac:dyDescent="0.25">
      <c r="A290" s="22"/>
      <c r="B290" s="23"/>
      <c r="C290" s="63"/>
      <c r="D290" s="25"/>
    </row>
    <row r="291" spans="1:4" x14ac:dyDescent="0.25">
      <c r="A291" s="22"/>
      <c r="B291" s="23"/>
      <c r="C291" s="63"/>
      <c r="D291" s="25"/>
    </row>
    <row r="292" spans="1:4" x14ac:dyDescent="0.25">
      <c r="A292" s="22"/>
      <c r="B292" s="23"/>
      <c r="C292" s="63"/>
      <c r="D292" s="25"/>
    </row>
    <row r="293" spans="1:4" x14ac:dyDescent="0.25">
      <c r="A293" s="22"/>
      <c r="B293" s="23"/>
      <c r="C293" s="63"/>
      <c r="D293" s="25"/>
    </row>
    <row r="294" spans="1:4" ht="18.75" x14ac:dyDescent="0.3">
      <c r="A294" s="17"/>
      <c r="B294" s="18"/>
      <c r="C294" s="262"/>
      <c r="D294" s="2"/>
    </row>
    <row r="295" spans="1:4" ht="18.75" x14ac:dyDescent="0.3">
      <c r="A295" s="17"/>
      <c r="B295" s="18"/>
      <c r="C295" s="262"/>
      <c r="D295" s="2"/>
    </row>
    <row r="296" spans="1:4" x14ac:dyDescent="0.25">
      <c r="A296" s="86" t="str">
        <f>'Probleemanalyse V'!A296</f>
        <v>APV</v>
      </c>
      <c r="B296" s="20" t="s">
        <v>1</v>
      </c>
      <c r="C296" s="20" t="s">
        <v>151</v>
      </c>
      <c r="D296" s="20" t="s">
        <v>152</v>
      </c>
    </row>
    <row r="297" spans="1:4" x14ac:dyDescent="0.25">
      <c r="A297" s="85" t="str">
        <f>'Probleemanalyse V'!A297</f>
        <v>Vergunning tijdelijke reclame</v>
      </c>
      <c r="B297" s="79">
        <f>'Probleemanalyse V'!B297</f>
        <v>0</v>
      </c>
      <c r="C297" s="261">
        <v>1</v>
      </c>
      <c r="D297" s="4">
        <f>B297*C297</f>
        <v>0</v>
      </c>
    </row>
    <row r="298" spans="1:4" x14ac:dyDescent="0.25">
      <c r="A298" s="85" t="str">
        <f>'Probleemanalyse V'!A298</f>
        <v>Vergunning voorwerpen op of aan de weg (containers, steigers, kranen etc)</v>
      </c>
      <c r="B298" s="79">
        <f>'Probleemanalyse V'!B298</f>
        <v>0</v>
      </c>
      <c r="C298" s="261">
        <v>1</v>
      </c>
      <c r="D298" s="4">
        <f t="shared" ref="D298:D370" si="11">B298*C298</f>
        <v>0</v>
      </c>
    </row>
    <row r="299" spans="1:4" x14ac:dyDescent="0.25">
      <c r="A299" s="85" t="str">
        <f>'Probleemanalyse V'!A299</f>
        <v>C-Evenementen</v>
      </c>
      <c r="B299" s="79">
        <f>'Probleemanalyse V'!B299</f>
        <v>0</v>
      </c>
      <c r="C299" s="261">
        <v>40</v>
      </c>
      <c r="D299" s="4">
        <f t="shared" si="11"/>
        <v>0</v>
      </c>
    </row>
    <row r="300" spans="1:4" x14ac:dyDescent="0.25">
      <c r="A300" s="85" t="str">
        <f>'Probleemanalyse V'!A300</f>
        <v>B-Evenementen</v>
      </c>
      <c r="B300" s="79">
        <f>'Probleemanalyse V'!B300</f>
        <v>0</v>
      </c>
      <c r="C300" s="261">
        <v>12</v>
      </c>
      <c r="D300" s="4">
        <f t="shared" si="11"/>
        <v>0</v>
      </c>
    </row>
    <row r="301" spans="1:4" x14ac:dyDescent="0.25">
      <c r="A301" s="85" t="str">
        <f>'Probleemanalyse V'!A301</f>
        <v>A-Evenementen</v>
      </c>
      <c r="B301" s="79">
        <f>'Probleemanalyse V'!B301</f>
        <v>0</v>
      </c>
      <c r="C301" s="261">
        <v>4</v>
      </c>
      <c r="D301" s="4">
        <f t="shared" si="11"/>
        <v>0</v>
      </c>
    </row>
    <row r="302" spans="1:4" x14ac:dyDescent="0.25">
      <c r="A302" s="85" t="str">
        <f>'Probleemanalyse V'!A302</f>
        <v>exploitatievergunning horeca</v>
      </c>
      <c r="B302" s="79">
        <f>'Probleemanalyse V'!B302</f>
        <v>0</v>
      </c>
      <c r="C302" s="261">
        <v>4</v>
      </c>
      <c r="D302" s="4">
        <f t="shared" si="11"/>
        <v>0</v>
      </c>
    </row>
    <row r="303" spans="1:4" x14ac:dyDescent="0.25">
      <c r="A303" s="85" t="str">
        <f>'Probleemanalyse V'!A303</f>
        <v>ontheffing sluitingsuur</v>
      </c>
      <c r="B303" s="79">
        <f>'Probleemanalyse V'!B303</f>
        <v>0</v>
      </c>
      <c r="C303" s="261">
        <v>1</v>
      </c>
      <c r="D303" s="4">
        <f t="shared" si="11"/>
        <v>0</v>
      </c>
    </row>
    <row r="304" spans="1:4" x14ac:dyDescent="0.25">
      <c r="A304" s="85" t="str">
        <f>'Probleemanalyse V'!A304</f>
        <v>vergunning seksinrichting/escortbedrijf</v>
      </c>
      <c r="B304" s="79">
        <f>'Probleemanalyse V'!B304</f>
        <v>0</v>
      </c>
      <c r="C304" s="261">
        <v>16</v>
      </c>
      <c r="D304" s="4">
        <f t="shared" si="11"/>
        <v>0</v>
      </c>
    </row>
    <row r="305" spans="1:4" x14ac:dyDescent="0.25">
      <c r="A305" s="85" t="str">
        <f>'Probleemanalyse V'!A305</f>
        <v>ontheffing overige geluidshinder, incl. geluidswagen, knalapparaten</v>
      </c>
      <c r="B305" s="79">
        <f>'Probleemanalyse V'!B305</f>
        <v>4</v>
      </c>
      <c r="C305" s="261">
        <v>1</v>
      </c>
      <c r="D305" s="4">
        <f t="shared" si="11"/>
        <v>4</v>
      </c>
    </row>
    <row r="306" spans="1:4" x14ac:dyDescent="0.25">
      <c r="A306" s="85" t="str">
        <f>'Probleemanalyse V'!A306</f>
        <v>collectevergunning</v>
      </c>
      <c r="B306" s="79">
        <f>'Probleemanalyse V'!B306</f>
        <v>0</v>
      </c>
      <c r="C306" s="261">
        <v>1</v>
      </c>
      <c r="D306" s="4">
        <f t="shared" si="11"/>
        <v>0</v>
      </c>
    </row>
    <row r="307" spans="1:4" x14ac:dyDescent="0.25">
      <c r="A307" s="85" t="str">
        <f>'Probleemanalyse V'!A307</f>
        <v>collectevergunning incidenteel</v>
      </c>
      <c r="B307" s="79">
        <f>'Probleemanalyse V'!B307</f>
        <v>0</v>
      </c>
      <c r="C307" s="261">
        <v>1</v>
      </c>
      <c r="D307" s="4">
        <f t="shared" si="11"/>
        <v>0</v>
      </c>
    </row>
    <row r="308" spans="1:4" x14ac:dyDescent="0.25">
      <c r="A308" s="85" t="str">
        <f>'Probleemanalyse V'!A308</f>
        <v xml:space="preserve">standplaatsvergunning  </v>
      </c>
      <c r="B308" s="79">
        <f>'Probleemanalyse V'!B308</f>
        <v>0</v>
      </c>
      <c r="C308" s="261">
        <v>2</v>
      </c>
      <c r="D308" s="4">
        <f t="shared" si="11"/>
        <v>0</v>
      </c>
    </row>
    <row r="309" spans="1:4" x14ac:dyDescent="0.25">
      <c r="A309" s="85" t="str">
        <f>'Probleemanalyse V'!A309</f>
        <v>standplaatsvergunning/ventvergunning doorlopend</v>
      </c>
      <c r="B309" s="79">
        <f>'Probleemanalyse V'!B309</f>
        <v>0</v>
      </c>
      <c r="C309" s="261">
        <v>1</v>
      </c>
      <c r="D309" s="4">
        <f t="shared" si="11"/>
        <v>0</v>
      </c>
    </row>
    <row r="310" spans="1:4" x14ac:dyDescent="0.25">
      <c r="A310" s="85" t="str">
        <f>'Probleemanalyse V'!A310</f>
        <v>venten</v>
      </c>
      <c r="B310" s="79">
        <f>'Probleemanalyse V'!B310</f>
        <v>0</v>
      </c>
      <c r="C310" s="261">
        <v>1</v>
      </c>
      <c r="D310" s="4">
        <f t="shared" si="11"/>
        <v>0</v>
      </c>
    </row>
    <row r="311" spans="1:4" x14ac:dyDescent="0.25">
      <c r="A311" s="85" t="str">
        <f>'Probleemanalyse V'!A311</f>
        <v>stookontheffing</v>
      </c>
      <c r="B311" s="79">
        <f>'Probleemanalyse V'!B311</f>
        <v>0</v>
      </c>
      <c r="C311" s="261">
        <v>2</v>
      </c>
      <c r="D311" s="4">
        <f t="shared" si="11"/>
        <v>0</v>
      </c>
    </row>
    <row r="312" spans="1:4" x14ac:dyDescent="0.25">
      <c r="A312" s="85" t="str">
        <f>'Probleemanalyse V'!A312</f>
        <v>ontheffing parkeren grote voertuigen</v>
      </c>
      <c r="B312" s="79">
        <f>'Probleemanalyse V'!B312</f>
        <v>0</v>
      </c>
      <c r="C312" s="261">
        <v>1</v>
      </c>
      <c r="D312" s="4">
        <f t="shared" si="11"/>
        <v>0</v>
      </c>
    </row>
    <row r="313" spans="1:4" x14ac:dyDescent="0.25">
      <c r="A313" s="85" t="str">
        <f>IF(ISBLANK('Probleemanalyse V'!A313),"--",'Probleemanalyse V'!A313)</f>
        <v>terras</v>
      </c>
      <c r="B313" s="79">
        <f>'Probleemanalyse V'!B313</f>
        <v>0</v>
      </c>
      <c r="C313" s="261"/>
      <c r="D313" s="4">
        <f t="shared" si="11"/>
        <v>0</v>
      </c>
    </row>
    <row r="314" spans="1:4" x14ac:dyDescent="0.25">
      <c r="A314" s="85" t="str">
        <f>IF(ISBLANK('Probleemanalyse V'!A314),"--",'Probleemanalyse V'!A314)</f>
        <v>leegstandsvergunning</v>
      </c>
      <c r="B314" s="79">
        <f>'Probleemanalyse V'!B314</f>
        <v>0</v>
      </c>
      <c r="C314" s="261"/>
      <c r="D314" s="4">
        <f t="shared" si="11"/>
        <v>0</v>
      </c>
    </row>
    <row r="315" spans="1:4" x14ac:dyDescent="0.25">
      <c r="A315" s="85" t="str">
        <f>IF(ISBLANK('Probleemanalyse V'!A315),"--",'Probleemanalyse V'!A315)</f>
        <v>--</v>
      </c>
      <c r="B315" s="79">
        <f>'Probleemanalyse V'!B315</f>
        <v>0</v>
      </c>
      <c r="C315" s="261"/>
      <c r="D315" s="4">
        <f t="shared" si="11"/>
        <v>0</v>
      </c>
    </row>
    <row r="316" spans="1:4" x14ac:dyDescent="0.25">
      <c r="A316" s="85" t="str">
        <f>IF(ISBLANK('Probleemanalyse V'!A316),"--",'Probleemanalyse V'!A316)</f>
        <v>--</v>
      </c>
      <c r="B316" s="79">
        <f>'Probleemanalyse V'!B316</f>
        <v>0</v>
      </c>
      <c r="C316" s="261"/>
      <c r="D316" s="4">
        <f t="shared" si="11"/>
        <v>0</v>
      </c>
    </row>
    <row r="317" spans="1:4" x14ac:dyDescent="0.25">
      <c r="A317" s="85" t="str">
        <f>IF(ISBLANK('Probleemanalyse V'!A317),"--",'Probleemanalyse V'!A317)</f>
        <v>--</v>
      </c>
      <c r="B317" s="79">
        <f>'Probleemanalyse V'!B317</f>
        <v>0</v>
      </c>
      <c r="C317" s="261"/>
      <c r="D317" s="4">
        <f t="shared" si="11"/>
        <v>0</v>
      </c>
    </row>
    <row r="318" spans="1:4" x14ac:dyDescent="0.25">
      <c r="A318" s="127" t="s">
        <v>130</v>
      </c>
      <c r="B318" s="67"/>
      <c r="C318" s="264"/>
      <c r="D318" s="113">
        <f>SUM(D297:D317)</f>
        <v>4</v>
      </c>
    </row>
    <row r="319" spans="1:4" x14ac:dyDescent="0.25">
      <c r="A319" s="87" t="str">
        <f>'Probleemanalyse V'!A319</f>
        <v>Afvalstoffenverordening</v>
      </c>
      <c r="B319" s="20" t="s">
        <v>1</v>
      </c>
      <c r="C319" s="20" t="s">
        <v>151</v>
      </c>
      <c r="D319" s="20" t="s">
        <v>152</v>
      </c>
    </row>
    <row r="320" spans="1:4" x14ac:dyDescent="0.25">
      <c r="A320" s="83" t="str">
        <f>'Probleemanalyse V'!A320</f>
        <v>kledinginzamelingvergunning</v>
      </c>
      <c r="B320" s="79">
        <f>'Probleemanalyse V'!B320</f>
        <v>0</v>
      </c>
      <c r="C320" s="261">
        <v>2</v>
      </c>
      <c r="D320" s="4">
        <f t="shared" si="11"/>
        <v>0</v>
      </c>
    </row>
    <row r="321" spans="1:4" x14ac:dyDescent="0.25">
      <c r="A321" s="83" t="str">
        <f>'Probleemanalyse V'!A321</f>
        <v>oud papierinzameling</v>
      </c>
      <c r="B321" s="79">
        <f>'Probleemanalyse V'!B321</f>
        <v>0</v>
      </c>
      <c r="C321" s="261">
        <v>2</v>
      </c>
      <c r="D321" s="4">
        <f t="shared" si="11"/>
        <v>0</v>
      </c>
    </row>
    <row r="322" spans="1:4" x14ac:dyDescent="0.25">
      <c r="A322" s="83" t="str">
        <f>IF(ISBLANK('Probleemanalyse V'!A322),"--",'Probleemanalyse V'!A322)</f>
        <v>--</v>
      </c>
      <c r="B322" s="79">
        <f>'Probleemanalyse V'!B322</f>
        <v>0</v>
      </c>
      <c r="C322" s="261"/>
      <c r="D322" s="4">
        <f t="shared" si="11"/>
        <v>0</v>
      </c>
    </row>
    <row r="323" spans="1:4" x14ac:dyDescent="0.25">
      <c r="A323" s="83" t="str">
        <f>IF(ISBLANK('Probleemanalyse V'!A323),"--",'Probleemanalyse V'!A323)</f>
        <v>--</v>
      </c>
      <c r="B323" s="79">
        <f>'Probleemanalyse V'!B323</f>
        <v>0</v>
      </c>
      <c r="C323" s="261"/>
      <c r="D323" s="4">
        <f t="shared" si="11"/>
        <v>0</v>
      </c>
    </row>
    <row r="324" spans="1:4" x14ac:dyDescent="0.25">
      <c r="A324" s="83" t="str">
        <f>IF(ISBLANK('Probleemanalyse V'!A324),"--",'Probleemanalyse V'!A324)</f>
        <v>--</v>
      </c>
      <c r="B324" s="79">
        <f>'Probleemanalyse V'!B324</f>
        <v>0</v>
      </c>
      <c r="C324" s="261"/>
      <c r="D324" s="4">
        <f t="shared" si="11"/>
        <v>0</v>
      </c>
    </row>
    <row r="325" spans="1:4" x14ac:dyDescent="0.25">
      <c r="A325" s="127" t="s">
        <v>130</v>
      </c>
      <c r="B325" s="67"/>
      <c r="C325" s="264"/>
      <c r="D325" s="113">
        <f>SUM(D320:D324)</f>
        <v>0</v>
      </c>
    </row>
    <row r="326" spans="1:4" x14ac:dyDescent="0.25">
      <c r="A326" s="87" t="str">
        <f>'Probleemanalyse V'!A326</f>
        <v>Verkeer</v>
      </c>
      <c r="B326" s="20" t="s">
        <v>1</v>
      </c>
      <c r="C326" s="20" t="s">
        <v>151</v>
      </c>
      <c r="D326" s="20" t="s">
        <v>152</v>
      </c>
    </row>
    <row r="327" spans="1:4" x14ac:dyDescent="0.25">
      <c r="A327" s="83" t="str">
        <f>'Probleemanalyse V'!A327</f>
        <v>Tijdelijke verkeersmaatregel</v>
      </c>
      <c r="B327" s="79">
        <f>'Probleemanalyse V'!B327</f>
        <v>0</v>
      </c>
      <c r="C327" s="261">
        <v>3</v>
      </c>
      <c r="D327" s="4">
        <f t="shared" si="11"/>
        <v>0</v>
      </c>
    </row>
    <row r="328" spans="1:4" x14ac:dyDescent="0.25">
      <c r="A328" s="83" t="str">
        <f>'Probleemanalyse V'!A328</f>
        <v>aanstellingsbesluiten verkeersregelaars</v>
      </c>
      <c r="B328" s="79">
        <f>'Probleemanalyse V'!B328</f>
        <v>0</v>
      </c>
      <c r="C328" s="261">
        <v>1</v>
      </c>
      <c r="D328" s="4">
        <f t="shared" si="11"/>
        <v>0</v>
      </c>
    </row>
    <row r="329" spans="1:4" x14ac:dyDescent="0.25">
      <c r="A329" s="83" t="str">
        <f>'Probleemanalyse V'!A329</f>
        <v>ontheffing RVV</v>
      </c>
      <c r="B329" s="79">
        <f>'Probleemanalyse V'!B329</f>
        <v>0</v>
      </c>
      <c r="C329" s="261">
        <v>2</v>
      </c>
      <c r="D329" s="4">
        <f t="shared" si="11"/>
        <v>0</v>
      </c>
    </row>
    <row r="330" spans="1:4" x14ac:dyDescent="0.25">
      <c r="A330" s="83" t="str">
        <f>IF(ISBLANK('Probleemanalyse V'!A330),"--",'Probleemanalyse V'!A330)</f>
        <v>--</v>
      </c>
      <c r="B330" s="79">
        <f>'Probleemanalyse V'!B330</f>
        <v>0</v>
      </c>
      <c r="C330" s="261"/>
      <c r="D330" s="4">
        <f t="shared" si="11"/>
        <v>0</v>
      </c>
    </row>
    <row r="331" spans="1:4" x14ac:dyDescent="0.25">
      <c r="A331" s="83" t="str">
        <f>IF(ISBLANK('Probleemanalyse V'!A331),"--",'Probleemanalyse V'!A331)</f>
        <v>--</v>
      </c>
      <c r="B331" s="79">
        <f>'Probleemanalyse V'!B331</f>
        <v>0</v>
      </c>
      <c r="C331" s="261"/>
      <c r="D331" s="4">
        <f t="shared" si="11"/>
        <v>0</v>
      </c>
    </row>
    <row r="332" spans="1:4" x14ac:dyDescent="0.25">
      <c r="A332" s="83" t="str">
        <f>IF(ISBLANK('Probleemanalyse V'!A332),"--",'Probleemanalyse V'!A332)</f>
        <v>--</v>
      </c>
      <c r="B332" s="79">
        <f>'Probleemanalyse V'!B332</f>
        <v>0</v>
      </c>
      <c r="C332" s="261"/>
      <c r="D332" s="4">
        <f t="shared" si="11"/>
        <v>0</v>
      </c>
    </row>
    <row r="333" spans="1:4" x14ac:dyDescent="0.25">
      <c r="A333" s="127" t="s">
        <v>130</v>
      </c>
      <c r="B333" s="67"/>
      <c r="C333" s="264"/>
      <c r="D333" s="113">
        <f>SUM(D327:D332)</f>
        <v>0</v>
      </c>
    </row>
    <row r="334" spans="1:4" x14ac:dyDescent="0.25">
      <c r="A334" s="87" t="str">
        <f>'Probleemanalyse V'!A334</f>
        <v>Winkeltijdenwet</v>
      </c>
      <c r="B334" s="20" t="s">
        <v>1</v>
      </c>
      <c r="C334" s="20" t="s">
        <v>151</v>
      </c>
      <c r="D334" s="20" t="s">
        <v>152</v>
      </c>
    </row>
    <row r="335" spans="1:4" x14ac:dyDescent="0.25">
      <c r="A335" s="83" t="str">
        <f>'Probleemanalyse V'!A335</f>
        <v>ontheffing Winkeltijdenwet</v>
      </c>
      <c r="B335" s="79">
        <f>'Probleemanalyse V'!B335</f>
        <v>0</v>
      </c>
      <c r="C335" s="261">
        <v>2</v>
      </c>
      <c r="D335" s="4">
        <f t="shared" si="11"/>
        <v>0</v>
      </c>
    </row>
    <row r="336" spans="1:4" x14ac:dyDescent="0.25">
      <c r="A336" s="83" t="str">
        <f>'Probleemanalyse V'!A336</f>
        <v>aanwijzing koopzondagen</v>
      </c>
      <c r="B336" s="79">
        <f>'Probleemanalyse V'!B336</f>
        <v>0</v>
      </c>
      <c r="C336" s="261">
        <v>40</v>
      </c>
      <c r="D336" s="4">
        <f t="shared" si="11"/>
        <v>0</v>
      </c>
    </row>
    <row r="337" spans="1:4" x14ac:dyDescent="0.25">
      <c r="A337" s="82" t="str">
        <f>IF(ISBLANK('Probleemanalyse V'!A337),"--",'Probleemanalyse V'!A337)</f>
        <v>--</v>
      </c>
      <c r="B337" s="79">
        <f>'Probleemanalyse V'!B337</f>
        <v>0</v>
      </c>
      <c r="C337" s="261"/>
      <c r="D337" s="4">
        <f t="shared" si="11"/>
        <v>0</v>
      </c>
    </row>
    <row r="338" spans="1:4" x14ac:dyDescent="0.25">
      <c r="A338" s="127" t="s">
        <v>130</v>
      </c>
      <c r="B338" s="67"/>
      <c r="C338" s="264"/>
      <c r="D338" s="113">
        <f>SUM(D335:D337)</f>
        <v>0</v>
      </c>
    </row>
    <row r="339" spans="1:4" x14ac:dyDescent="0.25">
      <c r="A339" s="87" t="str">
        <f>'Probleemanalyse V'!A339</f>
        <v>Brandveiligheidsverordening</v>
      </c>
      <c r="B339" s="20" t="s">
        <v>1</v>
      </c>
      <c r="C339" s="20" t="s">
        <v>151</v>
      </c>
      <c r="D339" s="20" t="s">
        <v>152</v>
      </c>
    </row>
    <row r="340" spans="1:4" x14ac:dyDescent="0.25">
      <c r="A340" s="83" t="str">
        <f>'Probleemanalyse V'!A340</f>
        <v>brandveiligheid tentvergunning</v>
      </c>
      <c r="B340" s="79">
        <f>'Probleemanalyse V'!B340</f>
        <v>0</v>
      </c>
      <c r="C340" s="261">
        <v>2</v>
      </c>
      <c r="D340" s="4">
        <f t="shared" si="11"/>
        <v>0</v>
      </c>
    </row>
    <row r="341" spans="1:4" x14ac:dyDescent="0.25">
      <c r="A341" s="151" t="str">
        <f>IF(ISBLANK('Probleemanalyse V'!A341),"--",'Probleemanalyse V'!A341)</f>
        <v>--</v>
      </c>
      <c r="B341" s="79">
        <f>'Probleemanalyse V'!B341</f>
        <v>0</v>
      </c>
      <c r="C341" s="261"/>
      <c r="D341" s="4">
        <f t="shared" si="11"/>
        <v>0</v>
      </c>
    </row>
    <row r="342" spans="1:4" s="106" customFormat="1" x14ac:dyDescent="0.25">
      <c r="A342" s="127" t="s">
        <v>130</v>
      </c>
      <c r="B342" s="67"/>
      <c r="C342" s="264"/>
      <c r="D342" s="113">
        <f>SUM(D340:D341)</f>
        <v>0</v>
      </c>
    </row>
    <row r="343" spans="1:4" x14ac:dyDescent="0.25">
      <c r="A343" s="28" t="str">
        <f>'Probleemanalyse V'!A343</f>
        <v>Wet op de kansspelen</v>
      </c>
      <c r="B343" s="28" t="s">
        <v>1</v>
      </c>
      <c r="C343" s="20" t="s">
        <v>151</v>
      </c>
      <c r="D343" s="20" t="s">
        <v>152</v>
      </c>
    </row>
    <row r="344" spans="1:4" x14ac:dyDescent="0.25">
      <c r="A344" s="83" t="str">
        <f>'Probleemanalyse V'!A344</f>
        <v>Vergunning loterij</v>
      </c>
      <c r="B344" s="79">
        <f>'Probleemanalyse V'!B344</f>
        <v>0</v>
      </c>
      <c r="C344" s="261">
        <v>1</v>
      </c>
      <c r="D344" s="4">
        <f t="shared" si="11"/>
        <v>0</v>
      </c>
    </row>
    <row r="345" spans="1:4" x14ac:dyDescent="0.25">
      <c r="A345" s="83" t="str">
        <f>'Probleemanalyse V'!A345</f>
        <v>Melding klein kansspel</v>
      </c>
      <c r="B345" s="79">
        <f>'Probleemanalyse V'!B345</f>
        <v>0</v>
      </c>
      <c r="C345" s="261">
        <v>1</v>
      </c>
      <c r="D345" s="4">
        <f t="shared" si="11"/>
        <v>0</v>
      </c>
    </row>
    <row r="346" spans="1:4" x14ac:dyDescent="0.25">
      <c r="A346" s="83" t="str">
        <f>'Probleemanalyse V'!A346</f>
        <v>Vergunning kansspelautomaten</v>
      </c>
      <c r="B346" s="79">
        <f>'Probleemanalyse V'!B346</f>
        <v>0</v>
      </c>
      <c r="C346" s="261">
        <v>2</v>
      </c>
      <c r="D346" s="4">
        <f t="shared" si="11"/>
        <v>0</v>
      </c>
    </row>
    <row r="347" spans="1:4" x14ac:dyDescent="0.25">
      <c r="A347" s="82" t="str">
        <f>IF(ISBLANK('Probleemanalyse V'!A347),"--",'Probleemanalyse V'!A347)</f>
        <v>--</v>
      </c>
      <c r="B347" s="79">
        <f>'Probleemanalyse V'!B347</f>
        <v>0</v>
      </c>
      <c r="C347" s="261"/>
      <c r="D347" s="4">
        <f t="shared" si="11"/>
        <v>0</v>
      </c>
    </row>
    <row r="348" spans="1:4" x14ac:dyDescent="0.25">
      <c r="A348" s="127" t="s">
        <v>130</v>
      </c>
      <c r="B348" s="67"/>
      <c r="C348" s="264"/>
      <c r="D348" s="113">
        <f>SUM(D344:D347)</f>
        <v>0</v>
      </c>
    </row>
    <row r="349" spans="1:4" x14ac:dyDescent="0.25">
      <c r="A349" s="88" t="str">
        <f>'Probleemanalyse V'!A349</f>
        <v>Drank- en horecawet</v>
      </c>
      <c r="B349" s="20" t="s">
        <v>1</v>
      </c>
      <c r="C349" s="20" t="s">
        <v>151</v>
      </c>
      <c r="D349" s="20" t="s">
        <v>152</v>
      </c>
    </row>
    <row r="350" spans="1:4" x14ac:dyDescent="0.25">
      <c r="A350" s="82" t="str">
        <f>'Probleemanalyse V'!A350</f>
        <v>Vergunning art. 3 DHW  reguliere horeca</v>
      </c>
      <c r="B350" s="79">
        <f>'Probleemanalyse V'!B350</f>
        <v>0</v>
      </c>
      <c r="C350" s="261">
        <v>10</v>
      </c>
      <c r="D350" s="4">
        <f t="shared" si="11"/>
        <v>0</v>
      </c>
    </row>
    <row r="351" spans="1:4" x14ac:dyDescent="0.25">
      <c r="A351" s="82" t="str">
        <f>'Probleemanalyse V'!A351</f>
        <v>Vergunning art. 3 paracommerciële instellingen</v>
      </c>
      <c r="B351" s="79">
        <f>'Probleemanalyse V'!B351</f>
        <v>0</v>
      </c>
      <c r="C351" s="261">
        <v>12</v>
      </c>
      <c r="D351" s="4">
        <f t="shared" si="11"/>
        <v>0</v>
      </c>
    </row>
    <row r="352" spans="1:4" x14ac:dyDescent="0.25">
      <c r="A352" s="82" t="str">
        <f>'Probleemanalyse V'!A352</f>
        <v>Melding art. 30 Dhw</v>
      </c>
      <c r="B352" s="79">
        <f>'Probleemanalyse V'!B352</f>
        <v>0</v>
      </c>
      <c r="C352" s="261">
        <v>2</v>
      </c>
      <c r="D352" s="4">
        <f t="shared" si="11"/>
        <v>0</v>
      </c>
    </row>
    <row r="353" spans="1:4" x14ac:dyDescent="0.25">
      <c r="A353" s="82" t="str">
        <f>'Probleemanalyse V'!A353</f>
        <v>Melding nieuwe leidinggevenden art. 30 A Dhw</v>
      </c>
      <c r="B353" s="79">
        <f>'Probleemanalyse V'!B353</f>
        <v>0</v>
      </c>
      <c r="C353" s="261">
        <v>2</v>
      </c>
      <c r="D353" s="4">
        <f t="shared" si="11"/>
        <v>0</v>
      </c>
    </row>
    <row r="354" spans="1:4" x14ac:dyDescent="0.25">
      <c r="A354" s="82" t="str">
        <f>'Probleemanalyse V'!A354</f>
        <v>Ontheffing art. 35 DHW</v>
      </c>
      <c r="B354" s="79">
        <f>'Probleemanalyse V'!B354</f>
        <v>0</v>
      </c>
      <c r="C354" s="261">
        <v>2</v>
      </c>
      <c r="D354" s="4">
        <f t="shared" si="11"/>
        <v>0</v>
      </c>
    </row>
    <row r="355" spans="1:4" x14ac:dyDescent="0.25">
      <c r="A355" s="82" t="str">
        <f>'Probleemanalyse V'!A355</f>
        <v>overig: lijst horeca-ondernemers</v>
      </c>
      <c r="B355" s="79">
        <f>'Probleemanalyse V'!B355</f>
        <v>0</v>
      </c>
      <c r="C355" s="261">
        <v>0.5</v>
      </c>
      <c r="D355" s="4">
        <f t="shared" si="11"/>
        <v>0</v>
      </c>
    </row>
    <row r="356" spans="1:4" x14ac:dyDescent="0.25">
      <c r="A356" s="82" t="str">
        <f>IF(ISBLANK('Probleemanalyse V'!A356),"--",'Probleemanalyse V'!A356)</f>
        <v>--</v>
      </c>
      <c r="B356" s="79">
        <f>'Probleemanalyse V'!B356</f>
        <v>0</v>
      </c>
      <c r="C356" s="261"/>
      <c r="D356" s="4">
        <f t="shared" si="11"/>
        <v>0</v>
      </c>
    </row>
    <row r="357" spans="1:4" x14ac:dyDescent="0.25">
      <c r="A357" s="127" t="s">
        <v>130</v>
      </c>
      <c r="B357" s="67"/>
      <c r="C357" s="264"/>
      <c r="D357" s="113">
        <f>SUM(D350:D356)</f>
        <v>0</v>
      </c>
    </row>
    <row r="358" spans="1:4" x14ac:dyDescent="0.25">
      <c r="A358" s="88" t="str">
        <f>'Probleemanalyse V'!A358</f>
        <v>Weekmarkten</v>
      </c>
      <c r="B358" s="20" t="s">
        <v>1</v>
      </c>
      <c r="C358" s="20" t="s">
        <v>151</v>
      </c>
      <c r="D358" s="20" t="s">
        <v>152</v>
      </c>
    </row>
    <row r="359" spans="1:4" x14ac:dyDescent="0.25">
      <c r="A359" s="82" t="str">
        <f>'Probleemanalyse V'!A359</f>
        <v>standplaatsvergunning o.g.v. Marktverordening</v>
      </c>
      <c r="B359" s="79">
        <f>'Probleemanalyse V'!B359</f>
        <v>0</v>
      </c>
      <c r="C359" s="261">
        <v>2</v>
      </c>
      <c r="D359" s="4">
        <f t="shared" si="11"/>
        <v>0</v>
      </c>
    </row>
    <row r="360" spans="1:4" x14ac:dyDescent="0.25">
      <c r="A360" s="82" t="str">
        <f>'Probleemanalyse V'!A360</f>
        <v>Intrekken standplaatsvergunning</v>
      </c>
      <c r="B360" s="79">
        <f>'Probleemanalyse V'!B360</f>
        <v>0</v>
      </c>
      <c r="C360" s="261">
        <v>2</v>
      </c>
      <c r="D360" s="4">
        <f t="shared" si="11"/>
        <v>0</v>
      </c>
    </row>
    <row r="361" spans="1:4" x14ac:dyDescent="0.25">
      <c r="A361" s="82" t="str">
        <f>'Probleemanalyse V'!A361</f>
        <v>toezicht</v>
      </c>
      <c r="B361" s="79">
        <f>'Probleemanalyse V'!B361</f>
        <v>0</v>
      </c>
      <c r="C361" s="261">
        <v>1</v>
      </c>
      <c r="D361" s="4">
        <f t="shared" si="11"/>
        <v>0</v>
      </c>
    </row>
    <row r="362" spans="1:4" x14ac:dyDescent="0.25">
      <c r="A362" s="82" t="str">
        <f>'Probleemanalyse V'!A362</f>
        <v>overleg</v>
      </c>
      <c r="B362" s="79">
        <f>'Probleemanalyse V'!B362</f>
        <v>0</v>
      </c>
      <c r="C362" s="261">
        <v>3</v>
      </c>
      <c r="D362" s="4">
        <f t="shared" si="11"/>
        <v>0</v>
      </c>
    </row>
    <row r="363" spans="1:4" x14ac:dyDescent="0.25">
      <c r="A363" s="82" t="str">
        <f>'Probleemanalyse V'!A363</f>
        <v>wachtlijst</v>
      </c>
      <c r="B363" s="79">
        <f>'Probleemanalyse V'!B363</f>
        <v>0</v>
      </c>
      <c r="C363" s="261">
        <v>2</v>
      </c>
      <c r="D363" s="4">
        <f t="shared" si="11"/>
        <v>0</v>
      </c>
    </row>
    <row r="364" spans="1:4" x14ac:dyDescent="0.25">
      <c r="A364" s="168" t="str">
        <f>IF(ISBLANK('Probleemanalyse V'!A364),"--",'Probleemanalyse V'!A364)</f>
        <v>--</v>
      </c>
      <c r="B364" s="79">
        <f>'Probleemanalyse V'!B364</f>
        <v>0</v>
      </c>
      <c r="C364" s="261"/>
      <c r="D364" s="4">
        <f t="shared" si="11"/>
        <v>0</v>
      </c>
    </row>
    <row r="365" spans="1:4" x14ac:dyDescent="0.25">
      <c r="A365" s="127" t="s">
        <v>130</v>
      </c>
      <c r="B365" s="79"/>
      <c r="C365" s="269"/>
      <c r="D365" s="4">
        <f>SUM(D359:D364)</f>
        <v>0</v>
      </c>
    </row>
    <row r="366" spans="1:4" x14ac:dyDescent="0.25">
      <c r="A366" s="89" t="str">
        <f>'Probleemanalyse V'!A366</f>
        <v>Kermissen</v>
      </c>
      <c r="B366" s="20" t="s">
        <v>1</v>
      </c>
      <c r="C366" s="20" t="s">
        <v>151</v>
      </c>
      <c r="D366" s="20" t="s">
        <v>152</v>
      </c>
    </row>
    <row r="367" spans="1:4" x14ac:dyDescent="0.25">
      <c r="A367" s="84" t="str">
        <f>'Probleemanalyse V'!A367</f>
        <v>Jaarlijkse verpachting</v>
      </c>
      <c r="B367" s="79">
        <f>'Probleemanalyse V'!B367</f>
        <v>0</v>
      </c>
      <c r="C367" s="261">
        <v>4</v>
      </c>
      <c r="D367" s="4">
        <f t="shared" si="11"/>
        <v>0</v>
      </c>
    </row>
    <row r="368" spans="1:4" x14ac:dyDescent="0.25">
      <c r="A368" s="84" t="str">
        <f>'Probleemanalyse V'!A368</f>
        <v>afwijzingen</v>
      </c>
      <c r="B368" s="79">
        <f>'Probleemanalyse V'!B368</f>
        <v>0</v>
      </c>
      <c r="C368" s="261">
        <v>1</v>
      </c>
      <c r="D368" s="4">
        <f t="shared" si="11"/>
        <v>0</v>
      </c>
    </row>
    <row r="369" spans="1:4" x14ac:dyDescent="0.25">
      <c r="A369" s="84" t="str">
        <f>'Probleemanalyse V'!A369</f>
        <v>overleg extern adviseur</v>
      </c>
      <c r="B369" s="79">
        <f>'Probleemanalyse V'!B369</f>
        <v>0</v>
      </c>
      <c r="C369" s="261">
        <v>4</v>
      </c>
      <c r="D369" s="4">
        <f t="shared" si="11"/>
        <v>0</v>
      </c>
    </row>
    <row r="370" spans="1:4" x14ac:dyDescent="0.25">
      <c r="A370" s="16" t="str">
        <f>IF(ISBLANK('Probleemanalyse V'!A370),"--",'Probleemanalyse V'!A370)</f>
        <v>--</v>
      </c>
      <c r="B370" s="79">
        <f>'Probleemanalyse V'!B370</f>
        <v>0</v>
      </c>
      <c r="C370" s="261"/>
      <c r="D370" s="4">
        <f t="shared" si="11"/>
        <v>0</v>
      </c>
    </row>
    <row r="371" spans="1:4" x14ac:dyDescent="0.25">
      <c r="A371" s="16" t="str">
        <f>IF(ISBLANK('Probleemanalyse V'!A371),"--",'Probleemanalyse V'!A371)</f>
        <v>--</v>
      </c>
      <c r="B371" s="79">
        <f>'Probleemanalyse V'!B371</f>
        <v>0</v>
      </c>
      <c r="C371" s="261"/>
      <c r="D371" s="4">
        <f>B371*C371</f>
        <v>0</v>
      </c>
    </row>
    <row r="372" spans="1:4" x14ac:dyDescent="0.25">
      <c r="A372" s="16" t="str">
        <f>IF(ISBLANK('Probleemanalyse V'!A372),"--",'Probleemanalyse V'!A372)</f>
        <v>--</v>
      </c>
      <c r="B372" s="79">
        <f>'Probleemanalyse V'!B372</f>
        <v>0</v>
      </c>
      <c r="C372" s="261"/>
      <c r="D372" s="4">
        <f>B372*C372</f>
        <v>0</v>
      </c>
    </row>
    <row r="373" spans="1:4" x14ac:dyDescent="0.25">
      <c r="A373" s="16" t="str">
        <f>IF(ISBLANK('Probleemanalyse V'!A373),"--",'Probleemanalyse V'!A373)</f>
        <v>--</v>
      </c>
      <c r="B373" s="79">
        <f>'Probleemanalyse V'!B373</f>
        <v>0</v>
      </c>
      <c r="C373" s="261"/>
      <c r="D373" s="4">
        <f>B373*C373</f>
        <v>0</v>
      </c>
    </row>
    <row r="374" spans="1:4" x14ac:dyDescent="0.25">
      <c r="A374" s="127" t="s">
        <v>130</v>
      </c>
      <c r="B374" s="67"/>
      <c r="C374" s="264"/>
      <c r="D374" s="113">
        <f>SUM(D367:D373)</f>
        <v>0</v>
      </c>
    </row>
  </sheetData>
  <sheetProtection algorithmName="SHA-512" hashValue="2mSCJoH+DvphSZevLIc74+dmmPpYuoizbGJHrjfAGtG0NszujwxNHyd+eif/cv0EOFPIb1/M6kQvIy1pptP2UA==" saltValue="PmyneS9H+z4Ic2SL53HqlQ==" spinCount="100000" sheet="1" objects="1" scenarios="1"/>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N691"/>
  <sheetViews>
    <sheetView zoomScaleNormal="100" workbookViewId="0">
      <pane xSplit="2" ySplit="8" topLeftCell="BF310" activePane="bottomRight" state="frozen"/>
      <selection activeCell="B131" sqref="B131"/>
      <selection pane="topRight" activeCell="B131" sqref="B131"/>
      <selection pane="bottomLeft" activeCell="B131" sqref="B131"/>
      <selection pane="bottomRight" activeCell="C259" sqref="C259"/>
    </sheetView>
  </sheetViews>
  <sheetFormatPr defaultRowHeight="15" x14ac:dyDescent="0.25"/>
  <cols>
    <col min="1" max="1" width="3.85546875" style="39" customWidth="1"/>
    <col min="2" max="2" width="65.7109375" style="6" customWidth="1"/>
    <col min="3" max="3" width="15.7109375" style="39" customWidth="1"/>
    <col min="4" max="4" width="9.140625" style="209"/>
    <col min="5" max="5" width="9.140625" style="362"/>
    <col min="6" max="6" width="9.140625" style="363"/>
    <col min="7" max="7" width="9.140625" style="209"/>
    <col min="8" max="8" width="9.140625" style="362"/>
    <col min="9" max="9" width="9.140625" style="363"/>
    <col min="10" max="10" width="9.140625" style="209"/>
    <col min="11" max="11" width="9.140625" style="364"/>
    <col min="12" max="12" width="9.140625" style="365"/>
    <col min="13" max="13" width="9.140625" style="209"/>
    <col min="14" max="14" width="9.140625" style="362"/>
    <col min="15" max="15" width="9.140625" style="363"/>
    <col min="16" max="16" width="9.140625" style="209"/>
    <col min="17" max="17" width="9.140625" style="362"/>
    <col min="18" max="18" width="9.140625" style="363"/>
    <col min="19" max="19" width="9.140625" style="209"/>
    <col min="20" max="20" width="9.140625" style="362"/>
    <col min="21" max="21" width="9.140625" style="363"/>
    <col min="22" max="22" width="9.140625" style="209"/>
    <col min="23" max="23" width="9.140625" style="362"/>
    <col min="24" max="24" width="9.140625" style="363"/>
    <col min="25" max="25" width="9.140625" style="209"/>
    <col min="26" max="26" width="9.140625" style="362"/>
    <col min="27" max="27" width="9.140625" style="363" customWidth="1"/>
    <col min="28" max="28" width="9.140625" style="209"/>
    <col min="29" max="29" width="9.140625" style="362"/>
    <col min="30" max="30" width="9.140625" style="363"/>
    <col min="31" max="31" width="9.140625" style="209"/>
    <col min="32" max="32" width="9.140625" style="362"/>
    <col min="33" max="33" width="9.140625" style="363"/>
    <col min="34" max="34" width="9.140625" style="209"/>
    <col min="35" max="35" width="9.140625" style="362"/>
    <col min="36" max="36" width="9.140625" style="363"/>
    <col min="37" max="37" width="9.140625" style="209"/>
    <col min="38" max="38" width="9.140625" style="362"/>
    <col min="39" max="39" width="9.140625" style="363"/>
    <col min="40" max="40" width="9.140625" style="209"/>
    <col min="41" max="41" width="9.140625" style="362"/>
    <col min="42" max="42" width="9.140625" style="363"/>
    <col min="43" max="43" width="9.140625" style="209"/>
    <col min="44" max="44" width="9.140625" style="362"/>
    <col min="45" max="45" width="9.140625" style="363"/>
    <col min="46" max="46" width="9.140625" style="209"/>
    <col min="47" max="47" width="9.140625" style="362"/>
    <col min="48" max="48" width="9.140625" style="363"/>
    <col min="49" max="49" width="9.140625" style="209"/>
    <col min="50" max="50" width="9.140625" style="362"/>
    <col min="51" max="51" width="9.140625" style="363"/>
    <col min="52" max="52" width="9.140625" style="209"/>
    <col min="53" max="53" width="9.140625" style="362"/>
    <col min="54" max="54" width="9.140625" style="363"/>
    <col min="55" max="55" width="9.140625" style="209"/>
    <col min="56" max="56" width="9.140625" style="362"/>
    <col min="57" max="57" width="9.140625" style="363"/>
    <col min="58" max="58" width="9.140625" style="209"/>
    <col min="59" max="59" width="9.140625" style="362"/>
    <col min="60" max="60" width="9.140625" style="363"/>
    <col min="61" max="61" width="9.140625" style="209"/>
    <col min="62" max="62" width="9.140625" style="362"/>
    <col min="63" max="63" width="9.140625" style="363"/>
    <col min="64" max="64" width="14.7109375" style="363" customWidth="1"/>
    <col min="65" max="65" width="18.42578125" style="366" customWidth="1"/>
    <col min="66" max="70" width="9.140625" style="209"/>
    <col min="71" max="71" width="9.140625" style="39"/>
    <col min="72" max="72" width="10.5703125" style="39" bestFit="1" customWidth="1"/>
    <col min="73" max="16384" width="9.140625" style="39"/>
  </cols>
  <sheetData>
    <row r="1" spans="1:72" x14ac:dyDescent="0.25">
      <c r="B1" s="22"/>
      <c r="C1" s="25"/>
      <c r="D1" s="271"/>
      <c r="E1" s="334"/>
      <c r="F1" s="335"/>
      <c r="G1" s="336"/>
      <c r="H1" s="335"/>
      <c r="I1" s="335"/>
      <c r="J1" s="336"/>
      <c r="K1" s="337"/>
      <c r="L1" s="337"/>
      <c r="M1" s="336"/>
      <c r="N1" s="335"/>
      <c r="O1" s="335"/>
      <c r="P1" s="336"/>
      <c r="Q1" s="335"/>
      <c r="R1" s="335"/>
      <c r="S1" s="336"/>
      <c r="T1" s="335"/>
      <c r="U1" s="335"/>
      <c r="V1" s="336"/>
      <c r="W1" s="335"/>
      <c r="X1" s="335"/>
      <c r="Y1" s="336"/>
      <c r="Z1" s="335"/>
      <c r="AA1" s="335"/>
      <c r="AB1" s="336"/>
      <c r="AC1" s="335"/>
      <c r="AD1" s="335"/>
      <c r="AE1" s="336"/>
      <c r="AF1" s="335"/>
      <c r="AG1" s="335"/>
      <c r="AH1" s="336"/>
      <c r="AI1" s="335"/>
      <c r="AJ1" s="335"/>
      <c r="AK1" s="336"/>
      <c r="AL1" s="335"/>
      <c r="AM1" s="335"/>
      <c r="AN1" s="336"/>
      <c r="AO1" s="335"/>
      <c r="AP1" s="335"/>
      <c r="AQ1" s="336"/>
      <c r="AR1" s="335"/>
      <c r="AS1" s="335"/>
      <c r="AT1" s="336"/>
      <c r="AU1" s="335"/>
      <c r="AV1" s="335"/>
      <c r="AW1" s="336"/>
      <c r="AX1" s="335"/>
      <c r="AY1" s="335"/>
      <c r="AZ1" s="336"/>
      <c r="BA1" s="335"/>
      <c r="BB1" s="335"/>
      <c r="BC1" s="336"/>
      <c r="BD1" s="335"/>
      <c r="BE1" s="335"/>
      <c r="BF1" s="336"/>
      <c r="BG1" s="335"/>
      <c r="BH1" s="335"/>
      <c r="BI1" s="336"/>
      <c r="BJ1" s="335"/>
      <c r="BK1" s="335"/>
      <c r="BL1" s="335"/>
      <c r="BM1" s="338"/>
    </row>
    <row r="2" spans="1:72" x14ac:dyDescent="0.25">
      <c r="B2" s="22"/>
      <c r="C2" s="25"/>
      <c r="D2" s="271"/>
      <c r="E2" s="334"/>
      <c r="F2" s="335"/>
      <c r="G2" s="336"/>
      <c r="H2" s="335"/>
      <c r="I2" s="335"/>
      <c r="J2" s="336"/>
      <c r="K2" s="337"/>
      <c r="L2" s="337"/>
      <c r="M2" s="336"/>
      <c r="N2" s="335"/>
      <c r="O2" s="335"/>
      <c r="P2" s="336"/>
      <c r="Q2" s="335"/>
      <c r="R2" s="335"/>
      <c r="S2" s="336"/>
      <c r="T2" s="335"/>
      <c r="U2" s="335"/>
      <c r="V2" s="336"/>
      <c r="W2" s="335"/>
      <c r="X2" s="335"/>
      <c r="Y2" s="336"/>
      <c r="Z2" s="335"/>
      <c r="AA2" s="335"/>
      <c r="AB2" s="336"/>
      <c r="AC2" s="335"/>
      <c r="AD2" s="335"/>
      <c r="AE2" s="336"/>
      <c r="AF2" s="335"/>
      <c r="AG2" s="335"/>
      <c r="AH2" s="336"/>
      <c r="AI2" s="335"/>
      <c r="AJ2" s="335"/>
      <c r="AK2" s="336"/>
      <c r="AL2" s="335"/>
      <c r="AM2" s="335"/>
      <c r="AN2" s="336"/>
      <c r="AO2" s="335"/>
      <c r="AP2" s="335"/>
      <c r="AQ2" s="336"/>
      <c r="AR2" s="335"/>
      <c r="AS2" s="335"/>
      <c r="AT2" s="336"/>
      <c r="AU2" s="335"/>
      <c r="AV2" s="335"/>
      <c r="AW2" s="336"/>
      <c r="AX2" s="335"/>
      <c r="AY2" s="335"/>
      <c r="AZ2" s="336"/>
      <c r="BA2" s="335"/>
      <c r="BB2" s="335"/>
      <c r="BC2" s="336"/>
      <c r="BD2" s="335"/>
      <c r="BE2" s="335"/>
      <c r="BF2" s="336"/>
      <c r="BG2" s="335"/>
      <c r="BH2" s="335"/>
      <c r="BI2" s="336"/>
      <c r="BJ2" s="335"/>
      <c r="BK2" s="335"/>
      <c r="BL2" s="335"/>
      <c r="BM2" s="338"/>
    </row>
    <row r="3" spans="1:72" x14ac:dyDescent="0.25">
      <c r="B3" s="22"/>
      <c r="C3" s="25"/>
      <c r="D3" s="271"/>
      <c r="E3" s="334"/>
      <c r="F3" s="335"/>
      <c r="G3" s="336"/>
      <c r="H3" s="335"/>
      <c r="I3" s="335"/>
      <c r="J3" s="336"/>
      <c r="K3" s="337"/>
      <c r="L3" s="337"/>
      <c r="M3" s="336"/>
      <c r="N3" s="335"/>
      <c r="O3" s="335"/>
      <c r="P3" s="336"/>
      <c r="Q3" s="335"/>
      <c r="R3" s="335"/>
      <c r="S3" s="336"/>
      <c r="T3" s="335"/>
      <c r="U3" s="335"/>
      <c r="V3" s="336"/>
      <c r="W3" s="335"/>
      <c r="X3" s="335"/>
      <c r="Y3" s="336"/>
      <c r="Z3" s="335"/>
      <c r="AA3" s="335"/>
      <c r="AB3" s="336"/>
      <c r="AC3" s="335"/>
      <c r="AD3" s="335"/>
      <c r="AE3" s="336"/>
      <c r="AF3" s="335"/>
      <c r="AG3" s="335"/>
      <c r="AH3" s="336"/>
      <c r="AI3" s="335"/>
      <c r="AJ3" s="335"/>
      <c r="AK3" s="336"/>
      <c r="AL3" s="335"/>
      <c r="AM3" s="335"/>
      <c r="AN3" s="336"/>
      <c r="AO3" s="335"/>
      <c r="AP3" s="335"/>
      <c r="AQ3" s="336"/>
      <c r="AR3" s="335"/>
      <c r="AS3" s="335"/>
      <c r="AT3" s="336"/>
      <c r="AU3" s="335"/>
      <c r="AV3" s="335"/>
      <c r="AW3" s="336"/>
      <c r="AX3" s="335"/>
      <c r="AY3" s="335"/>
      <c r="AZ3" s="336"/>
      <c r="BA3" s="335"/>
      <c r="BB3" s="335"/>
      <c r="BC3" s="336"/>
      <c r="BD3" s="335"/>
      <c r="BE3" s="335"/>
      <c r="BF3" s="336"/>
      <c r="BG3" s="335"/>
      <c r="BH3" s="335"/>
      <c r="BI3" s="336"/>
      <c r="BJ3" s="335"/>
      <c r="BK3" s="335"/>
      <c r="BL3" s="335"/>
      <c r="BM3" s="338"/>
    </row>
    <row r="4" spans="1:72" x14ac:dyDescent="0.25">
      <c r="B4" s="22"/>
      <c r="C4" s="25"/>
      <c r="D4" s="271"/>
      <c r="E4" s="334"/>
      <c r="F4" s="335"/>
      <c r="G4" s="336"/>
      <c r="H4" s="335"/>
      <c r="I4" s="335"/>
      <c r="J4" s="336"/>
      <c r="K4" s="337"/>
      <c r="L4" s="337"/>
      <c r="M4" s="336"/>
      <c r="N4" s="335"/>
      <c r="O4" s="335"/>
      <c r="P4" s="336"/>
      <c r="Q4" s="335"/>
      <c r="R4" s="335"/>
      <c r="S4" s="336"/>
      <c r="T4" s="335"/>
      <c r="U4" s="335"/>
      <c r="V4" s="336"/>
      <c r="W4" s="335"/>
      <c r="X4" s="335"/>
      <c r="Y4" s="336"/>
      <c r="Z4" s="335"/>
      <c r="AA4" s="335"/>
      <c r="AB4" s="336"/>
      <c r="AC4" s="335"/>
      <c r="AD4" s="335"/>
      <c r="AE4" s="336"/>
      <c r="AF4" s="335"/>
      <c r="AG4" s="335"/>
      <c r="AH4" s="336"/>
      <c r="AI4" s="335"/>
      <c r="AJ4" s="335"/>
      <c r="AK4" s="336"/>
      <c r="AL4" s="335"/>
      <c r="AM4" s="335"/>
      <c r="AN4" s="336"/>
      <c r="AO4" s="335"/>
      <c r="AP4" s="335"/>
      <c r="AQ4" s="336"/>
      <c r="AR4" s="335"/>
      <c r="AS4" s="335"/>
      <c r="AT4" s="336"/>
      <c r="AU4" s="335"/>
      <c r="AV4" s="335"/>
      <c r="AW4" s="336"/>
      <c r="AX4" s="335"/>
      <c r="AY4" s="335"/>
      <c r="AZ4" s="336"/>
      <c r="BA4" s="335"/>
      <c r="BB4" s="335"/>
      <c r="BC4" s="336"/>
      <c r="BD4" s="335"/>
      <c r="BE4" s="335"/>
      <c r="BF4" s="336"/>
      <c r="BG4" s="335"/>
      <c r="BH4" s="335"/>
      <c r="BI4" s="336"/>
      <c r="BJ4" s="335"/>
      <c r="BK4" s="335"/>
      <c r="BL4" s="335"/>
      <c r="BM4" s="338"/>
    </row>
    <row r="5" spans="1:72" x14ac:dyDescent="0.25">
      <c r="B5" s="22"/>
      <c r="C5" s="25"/>
      <c r="D5" s="271"/>
      <c r="E5" s="334"/>
      <c r="F5" s="335"/>
      <c r="G5" s="336"/>
      <c r="H5" s="335"/>
      <c r="I5" s="335"/>
      <c r="J5" s="336"/>
      <c r="K5" s="337"/>
      <c r="L5" s="337"/>
      <c r="M5" s="336"/>
      <c r="N5" s="335"/>
      <c r="O5" s="335"/>
      <c r="P5" s="336"/>
      <c r="Q5" s="335"/>
      <c r="R5" s="335"/>
      <c r="S5" s="336"/>
      <c r="T5" s="335"/>
      <c r="U5" s="335"/>
      <c r="V5" s="336"/>
      <c r="W5" s="335"/>
      <c r="X5" s="335"/>
      <c r="Y5" s="336"/>
      <c r="Z5" s="335"/>
      <c r="AA5" s="335"/>
      <c r="AB5" s="336"/>
      <c r="AC5" s="335"/>
      <c r="AD5" s="335"/>
      <c r="AE5" s="336"/>
      <c r="AF5" s="335"/>
      <c r="AG5" s="335"/>
      <c r="AH5" s="336"/>
      <c r="AI5" s="335"/>
      <c r="AJ5" s="335"/>
      <c r="AK5" s="336"/>
      <c r="AL5" s="335"/>
      <c r="AM5" s="335"/>
      <c r="AN5" s="336"/>
      <c r="AO5" s="335"/>
      <c r="AP5" s="335"/>
      <c r="AQ5" s="336"/>
      <c r="AR5" s="335"/>
      <c r="AS5" s="335"/>
      <c r="AT5" s="336"/>
      <c r="AU5" s="335"/>
      <c r="AV5" s="335"/>
      <c r="AW5" s="336"/>
      <c r="AX5" s="335"/>
      <c r="AY5" s="335"/>
      <c r="AZ5" s="336"/>
      <c r="BA5" s="335"/>
      <c r="BB5" s="335"/>
      <c r="BC5" s="336"/>
      <c r="BD5" s="335"/>
      <c r="BE5" s="335"/>
      <c r="BF5" s="336"/>
      <c r="BG5" s="335"/>
      <c r="BH5" s="335"/>
      <c r="BI5" s="336"/>
      <c r="BJ5" s="335"/>
      <c r="BK5" s="335"/>
      <c r="BL5" s="335"/>
      <c r="BM5" s="338"/>
    </row>
    <row r="6" spans="1:72" ht="23.25" x14ac:dyDescent="0.35">
      <c r="B6" s="5" t="s">
        <v>110</v>
      </c>
      <c r="C6" s="3"/>
      <c r="D6" s="339" t="s">
        <v>126</v>
      </c>
      <c r="E6" s="340"/>
      <c r="F6" s="341"/>
      <c r="G6" s="276"/>
      <c r="H6" s="340"/>
      <c r="I6" s="341"/>
      <c r="J6" s="276"/>
      <c r="K6" s="340"/>
      <c r="L6" s="341"/>
      <c r="M6" s="276"/>
      <c r="N6" s="340"/>
      <c r="O6" s="341"/>
      <c r="P6" s="276"/>
      <c r="Q6" s="340"/>
      <c r="R6" s="341"/>
      <c r="S6" s="276"/>
      <c r="T6" s="340"/>
      <c r="U6" s="341"/>
      <c r="V6" s="276"/>
      <c r="W6" s="340"/>
      <c r="X6" s="341"/>
      <c r="Y6" s="276"/>
      <c r="Z6" s="340"/>
      <c r="AA6" s="341"/>
      <c r="AB6" s="276"/>
      <c r="AC6" s="340"/>
      <c r="AD6" s="341"/>
      <c r="AE6" s="276"/>
      <c r="AF6" s="340"/>
      <c r="AG6" s="341"/>
      <c r="AH6" s="276"/>
      <c r="AI6" s="340"/>
      <c r="AJ6" s="341"/>
      <c r="AK6" s="276"/>
      <c r="AL6" s="340"/>
      <c r="AM6" s="341"/>
      <c r="AN6" s="276"/>
      <c r="AO6" s="340"/>
      <c r="AP6" s="341"/>
      <c r="AQ6" s="276"/>
      <c r="AR6" s="340"/>
      <c r="AS6" s="341"/>
      <c r="AT6" s="276"/>
      <c r="AU6" s="340"/>
      <c r="AV6" s="341"/>
      <c r="AW6" s="276"/>
      <c r="AX6" s="340"/>
      <c r="AY6" s="341"/>
      <c r="AZ6" s="276"/>
      <c r="BA6" s="340"/>
      <c r="BB6" s="341"/>
      <c r="BC6" s="276"/>
      <c r="BD6" s="340"/>
      <c r="BE6" s="341"/>
      <c r="BF6" s="276"/>
      <c r="BG6" s="340"/>
      <c r="BH6" s="341"/>
      <c r="BI6" s="276"/>
      <c r="BJ6" s="340"/>
      <c r="BK6" s="341"/>
      <c r="BL6" s="341"/>
      <c r="BM6" s="342"/>
      <c r="BN6" s="217"/>
      <c r="BO6" s="422" t="s">
        <v>544</v>
      </c>
      <c r="BP6" s="422"/>
      <c r="BQ6" s="422"/>
      <c r="BR6" s="422"/>
    </row>
    <row r="7" spans="1:72" ht="23.25" x14ac:dyDescent="0.35">
      <c r="B7" s="5"/>
      <c r="C7" s="3"/>
      <c r="D7" s="423" t="s">
        <v>545</v>
      </c>
      <c r="E7" s="423"/>
      <c r="F7" s="423"/>
      <c r="G7" s="423"/>
      <c r="H7" s="423"/>
      <c r="I7" s="423"/>
      <c r="J7" s="423"/>
      <c r="K7" s="423"/>
      <c r="L7" s="423"/>
      <c r="M7" s="423"/>
      <c r="N7" s="423"/>
      <c r="O7" s="423"/>
      <c r="P7" s="423"/>
      <c r="Q7" s="423"/>
      <c r="R7" s="423"/>
      <c r="S7" s="423" t="s">
        <v>556</v>
      </c>
      <c r="T7" s="423"/>
      <c r="U7" s="423"/>
      <c r="V7" s="423"/>
      <c r="W7" s="423"/>
      <c r="X7" s="423"/>
      <c r="Y7" s="423"/>
      <c r="Z7" s="423"/>
      <c r="AA7" s="423"/>
      <c r="AB7" s="423"/>
      <c r="AC7" s="423"/>
      <c r="AD7" s="423"/>
      <c r="AE7" s="423"/>
      <c r="AF7" s="423"/>
      <c r="AG7" s="423"/>
      <c r="AH7" s="423" t="s">
        <v>547</v>
      </c>
      <c r="AI7" s="424"/>
      <c r="AJ7" s="424"/>
      <c r="AK7" s="424"/>
      <c r="AL7" s="424"/>
      <c r="AM7" s="424"/>
      <c r="AN7" s="424"/>
      <c r="AO7" s="424"/>
      <c r="AP7" s="424"/>
      <c r="AQ7" s="424"/>
      <c r="AR7" s="424"/>
      <c r="AS7" s="424"/>
      <c r="AT7" s="424"/>
      <c r="AU7" s="424"/>
      <c r="AV7" s="424"/>
      <c r="AW7" s="425" t="s">
        <v>548</v>
      </c>
      <c r="AX7" s="426"/>
      <c r="AY7" s="426"/>
      <c r="AZ7" s="426"/>
      <c r="BA7" s="426"/>
      <c r="BB7" s="426"/>
      <c r="BC7" s="426"/>
      <c r="BD7" s="426"/>
      <c r="BE7" s="426"/>
      <c r="BF7" s="426"/>
      <c r="BG7" s="426"/>
      <c r="BH7" s="426"/>
      <c r="BI7" s="426"/>
      <c r="BJ7" s="426"/>
      <c r="BK7" s="427"/>
      <c r="BL7" s="341"/>
      <c r="BM7" s="342"/>
      <c r="BN7" s="217"/>
      <c r="BO7" s="343"/>
      <c r="BP7" s="343"/>
      <c r="BQ7" s="343"/>
      <c r="BR7" s="343"/>
    </row>
    <row r="8" spans="1:72" ht="18.75" x14ac:dyDescent="0.3">
      <c r="B8" s="17"/>
      <c r="C8" s="19"/>
      <c r="D8" s="344" t="s">
        <v>127</v>
      </c>
      <c r="E8" s="343"/>
      <c r="F8" s="345"/>
      <c r="G8" s="346" t="s">
        <v>131</v>
      </c>
      <c r="H8" s="343"/>
      <c r="I8" s="345"/>
      <c r="J8" s="346" t="s">
        <v>132</v>
      </c>
      <c r="K8" s="343"/>
      <c r="L8" s="345"/>
      <c r="M8" s="346" t="s">
        <v>133</v>
      </c>
      <c r="N8" s="343"/>
      <c r="O8" s="341"/>
      <c r="P8" s="346" t="s">
        <v>134</v>
      </c>
      <c r="Q8" s="343"/>
      <c r="R8" s="345"/>
      <c r="S8" s="346" t="s">
        <v>135</v>
      </c>
      <c r="T8" s="343"/>
      <c r="U8" s="345"/>
      <c r="V8" s="346" t="s">
        <v>136</v>
      </c>
      <c r="W8" s="343"/>
      <c r="X8" s="345"/>
      <c r="Y8" s="347" t="s">
        <v>137</v>
      </c>
      <c r="Z8" s="343"/>
      <c r="AA8" s="345"/>
      <c r="AB8" s="346" t="s">
        <v>138</v>
      </c>
      <c r="AC8" s="343"/>
      <c r="AD8" s="345"/>
      <c r="AE8" s="346" t="s">
        <v>139</v>
      </c>
      <c r="AF8" s="343"/>
      <c r="AG8" s="345"/>
      <c r="AH8" s="346" t="s">
        <v>140</v>
      </c>
      <c r="AI8" s="343"/>
      <c r="AJ8" s="345"/>
      <c r="AK8" s="346" t="s">
        <v>141</v>
      </c>
      <c r="AL8" s="343"/>
      <c r="AM8" s="345"/>
      <c r="AN8" s="346" t="s">
        <v>142</v>
      </c>
      <c r="AO8" s="340"/>
      <c r="AP8" s="341"/>
      <c r="AQ8" s="346" t="s">
        <v>143</v>
      </c>
      <c r="AR8" s="340"/>
      <c r="AS8" s="341"/>
      <c r="AT8" s="346" t="s">
        <v>144</v>
      </c>
      <c r="AU8" s="340"/>
      <c r="AV8" s="341"/>
      <c r="AW8" s="346" t="s">
        <v>145</v>
      </c>
      <c r="AX8" s="340"/>
      <c r="AY8" s="341"/>
      <c r="AZ8" s="346" t="s">
        <v>146</v>
      </c>
      <c r="BA8" s="340"/>
      <c r="BB8" s="341"/>
      <c r="BC8" s="346" t="s">
        <v>147</v>
      </c>
      <c r="BD8" s="340"/>
      <c r="BE8" s="341"/>
      <c r="BF8" s="346" t="s">
        <v>148</v>
      </c>
      <c r="BG8" s="340"/>
      <c r="BH8" s="341"/>
      <c r="BI8" s="346" t="s">
        <v>149</v>
      </c>
      <c r="BJ8" s="340"/>
      <c r="BK8" s="341"/>
      <c r="BL8" s="341" t="s">
        <v>174</v>
      </c>
      <c r="BM8" s="342"/>
      <c r="BO8" s="348" t="s">
        <v>545</v>
      </c>
      <c r="BP8" s="276" t="s">
        <v>546</v>
      </c>
      <c r="BQ8" s="276" t="s">
        <v>547</v>
      </c>
      <c r="BR8" s="276" t="s">
        <v>548</v>
      </c>
      <c r="BT8" s="328"/>
    </row>
    <row r="9" spans="1:72" ht="18.75" x14ac:dyDescent="0.3">
      <c r="B9" s="17"/>
      <c r="C9" s="19"/>
      <c r="D9" s="349" t="s">
        <v>128</v>
      </c>
      <c r="E9" s="340" t="s">
        <v>129</v>
      </c>
      <c r="F9" s="341" t="s">
        <v>130</v>
      </c>
      <c r="G9" s="276" t="s">
        <v>128</v>
      </c>
      <c r="H9" s="340" t="s">
        <v>129</v>
      </c>
      <c r="I9" s="341" t="s">
        <v>130</v>
      </c>
      <c r="J9" s="276" t="s">
        <v>128</v>
      </c>
      <c r="K9" s="340" t="s">
        <v>129</v>
      </c>
      <c r="L9" s="341" t="s">
        <v>130</v>
      </c>
      <c r="M9" s="276" t="s">
        <v>128</v>
      </c>
      <c r="N9" s="340" t="s">
        <v>129</v>
      </c>
      <c r="O9" s="341" t="s">
        <v>130</v>
      </c>
      <c r="P9" s="276" t="s">
        <v>128</v>
      </c>
      <c r="Q9" s="340" t="s">
        <v>129</v>
      </c>
      <c r="R9" s="341" t="s">
        <v>130</v>
      </c>
      <c r="S9" s="276" t="s">
        <v>128</v>
      </c>
      <c r="T9" s="340" t="s">
        <v>129</v>
      </c>
      <c r="U9" s="341" t="s">
        <v>130</v>
      </c>
      <c r="V9" s="276" t="s">
        <v>128</v>
      </c>
      <c r="W9" s="340" t="s">
        <v>129</v>
      </c>
      <c r="X9" s="341" t="s">
        <v>130</v>
      </c>
      <c r="Y9" s="276" t="s">
        <v>128</v>
      </c>
      <c r="Z9" s="340" t="s">
        <v>129</v>
      </c>
      <c r="AA9" s="341" t="s">
        <v>130</v>
      </c>
      <c r="AB9" s="276" t="s">
        <v>128</v>
      </c>
      <c r="AC9" s="340" t="s">
        <v>129</v>
      </c>
      <c r="AD9" s="341" t="s">
        <v>130</v>
      </c>
      <c r="AE9" s="276" t="s">
        <v>128</v>
      </c>
      <c r="AF9" s="340" t="s">
        <v>129</v>
      </c>
      <c r="AG9" s="341" t="s">
        <v>130</v>
      </c>
      <c r="AH9" s="276" t="s">
        <v>128</v>
      </c>
      <c r="AI9" s="340" t="s">
        <v>129</v>
      </c>
      <c r="AJ9" s="341" t="s">
        <v>130</v>
      </c>
      <c r="AK9" s="276" t="s">
        <v>128</v>
      </c>
      <c r="AL9" s="340" t="s">
        <v>129</v>
      </c>
      <c r="AM9" s="341" t="s">
        <v>130</v>
      </c>
      <c r="AN9" s="276" t="s">
        <v>128</v>
      </c>
      <c r="AO9" s="340" t="s">
        <v>129</v>
      </c>
      <c r="AP9" s="341" t="s">
        <v>130</v>
      </c>
      <c r="AQ9" s="276" t="s">
        <v>128</v>
      </c>
      <c r="AR9" s="340" t="s">
        <v>129</v>
      </c>
      <c r="AS9" s="341" t="s">
        <v>130</v>
      </c>
      <c r="AT9" s="276" t="s">
        <v>128</v>
      </c>
      <c r="AU9" s="340" t="s">
        <v>129</v>
      </c>
      <c r="AV9" s="341" t="s">
        <v>130</v>
      </c>
      <c r="AW9" s="276" t="s">
        <v>128</v>
      </c>
      <c r="AX9" s="340" t="s">
        <v>129</v>
      </c>
      <c r="AY9" s="341" t="s">
        <v>130</v>
      </c>
      <c r="AZ9" s="276" t="s">
        <v>128</v>
      </c>
      <c r="BA9" s="340" t="s">
        <v>129</v>
      </c>
      <c r="BB9" s="341" t="s">
        <v>130</v>
      </c>
      <c r="BC9" s="276" t="s">
        <v>128</v>
      </c>
      <c r="BD9" s="340" t="s">
        <v>129</v>
      </c>
      <c r="BE9" s="341" t="s">
        <v>130</v>
      </c>
      <c r="BF9" s="276" t="s">
        <v>128</v>
      </c>
      <c r="BG9" s="340" t="s">
        <v>129</v>
      </c>
      <c r="BH9" s="341" t="s">
        <v>130</v>
      </c>
      <c r="BI9" s="276" t="s">
        <v>128</v>
      </c>
      <c r="BJ9" s="340" t="s">
        <v>129</v>
      </c>
      <c r="BK9" s="341" t="s">
        <v>130</v>
      </c>
      <c r="BL9" s="341" t="s">
        <v>128</v>
      </c>
      <c r="BM9" s="350" t="s">
        <v>0</v>
      </c>
    </row>
    <row r="10" spans="1:72" x14ac:dyDescent="0.25">
      <c r="A10" s="322"/>
      <c r="B10" s="27" t="s">
        <v>111</v>
      </c>
      <c r="C10" s="28" t="s">
        <v>294</v>
      </c>
      <c r="D10" s="351"/>
      <c r="E10" s="352">
        <v>5</v>
      </c>
      <c r="F10" s="352"/>
      <c r="G10" s="351"/>
      <c r="H10" s="352">
        <v>3</v>
      </c>
      <c r="I10" s="352"/>
      <c r="J10" s="351"/>
      <c r="K10" s="352">
        <v>2</v>
      </c>
      <c r="L10" s="352"/>
      <c r="M10" s="351"/>
      <c r="N10" s="352">
        <v>3</v>
      </c>
      <c r="O10" s="352"/>
      <c r="P10" s="351"/>
      <c r="Q10" s="352">
        <v>2</v>
      </c>
      <c r="R10" s="352"/>
      <c r="S10" s="351"/>
      <c r="T10" s="352">
        <v>5</v>
      </c>
      <c r="U10" s="352"/>
      <c r="V10" s="351"/>
      <c r="W10" s="352">
        <v>3</v>
      </c>
      <c r="X10" s="352"/>
      <c r="Y10" s="351"/>
      <c r="Z10" s="352">
        <v>1</v>
      </c>
      <c r="AA10" s="352"/>
      <c r="AB10" s="351"/>
      <c r="AC10" s="352">
        <v>2</v>
      </c>
      <c r="AD10" s="352"/>
      <c r="AE10" s="351"/>
      <c r="AF10" s="352">
        <v>3</v>
      </c>
      <c r="AG10" s="352"/>
      <c r="AH10" s="351"/>
      <c r="AI10" s="352">
        <v>5</v>
      </c>
      <c r="AJ10" s="352"/>
      <c r="AK10" s="351"/>
      <c r="AL10" s="352">
        <v>4</v>
      </c>
      <c r="AM10" s="352"/>
      <c r="AN10" s="351"/>
      <c r="AO10" s="352">
        <v>2</v>
      </c>
      <c r="AP10" s="352"/>
      <c r="AQ10" s="351"/>
      <c r="AR10" s="352">
        <v>3</v>
      </c>
      <c r="AS10" s="352"/>
      <c r="AT10" s="351"/>
      <c r="AU10" s="352">
        <v>3</v>
      </c>
      <c r="AV10" s="352"/>
      <c r="AW10" s="351"/>
      <c r="AX10" s="352">
        <v>2</v>
      </c>
      <c r="AY10" s="352"/>
      <c r="AZ10" s="351"/>
      <c r="BA10" s="352">
        <v>3</v>
      </c>
      <c r="BB10" s="352"/>
      <c r="BC10" s="351"/>
      <c r="BD10" s="352">
        <v>4</v>
      </c>
      <c r="BE10" s="352"/>
      <c r="BF10" s="351"/>
      <c r="BG10" s="352">
        <v>2</v>
      </c>
      <c r="BH10" s="352"/>
      <c r="BI10" s="351"/>
      <c r="BJ10" s="352">
        <v>1</v>
      </c>
      <c r="BK10" s="352"/>
      <c r="BL10" s="352"/>
      <c r="BM10" s="342"/>
    </row>
    <row r="11" spans="1:72" x14ac:dyDescent="0.25">
      <c r="A11" s="322"/>
      <c r="B11" s="93" t="s">
        <v>332</v>
      </c>
      <c r="C11" s="266">
        <v>0</v>
      </c>
      <c r="D11" s="353">
        <v>4</v>
      </c>
      <c r="E11" s="354"/>
      <c r="F11" s="355">
        <f>D11*E$10</f>
        <v>20</v>
      </c>
      <c r="G11" s="353">
        <v>4</v>
      </c>
      <c r="H11" s="354"/>
      <c r="I11" s="355">
        <f>G11*H$10</f>
        <v>12</v>
      </c>
      <c r="J11" s="353">
        <v>4</v>
      </c>
      <c r="K11" s="352"/>
      <c r="L11" s="355">
        <f>J11*K$10</f>
        <v>8</v>
      </c>
      <c r="M11" s="353">
        <v>5</v>
      </c>
      <c r="N11" s="352"/>
      <c r="O11" s="355">
        <f>M11*N$10</f>
        <v>15</v>
      </c>
      <c r="P11" s="353">
        <v>4</v>
      </c>
      <c r="Q11" s="352"/>
      <c r="R11" s="355">
        <f>P11*Q$10</f>
        <v>8</v>
      </c>
      <c r="S11" s="353">
        <v>2</v>
      </c>
      <c r="T11" s="352"/>
      <c r="U11" s="355">
        <f>S11*T$10</f>
        <v>10</v>
      </c>
      <c r="V11" s="353">
        <v>3</v>
      </c>
      <c r="W11" s="352"/>
      <c r="X11" s="355">
        <f>V11*W$10</f>
        <v>9</v>
      </c>
      <c r="Y11" s="353">
        <v>2</v>
      </c>
      <c r="Z11" s="352"/>
      <c r="AA11" s="355">
        <f>Y11*Z$10</f>
        <v>2</v>
      </c>
      <c r="AB11" s="353">
        <v>2</v>
      </c>
      <c r="AC11" s="352"/>
      <c r="AD11" s="355">
        <f>AB11*AC$10</f>
        <v>4</v>
      </c>
      <c r="AE11" s="353">
        <v>2</v>
      </c>
      <c r="AF11" s="352"/>
      <c r="AG11" s="355">
        <f>AE11*AF$10</f>
        <v>6</v>
      </c>
      <c r="AH11" s="353">
        <v>1</v>
      </c>
      <c r="AI11" s="352"/>
      <c r="AJ11" s="355">
        <f>AH11*AI$10</f>
        <v>5</v>
      </c>
      <c r="AK11" s="353">
        <v>2</v>
      </c>
      <c r="AL11" s="352"/>
      <c r="AM11" s="355">
        <f>AK11*AL$10</f>
        <v>8</v>
      </c>
      <c r="AN11" s="353">
        <v>2</v>
      </c>
      <c r="AO11" s="352"/>
      <c r="AP11" s="355">
        <f>AN11*AO$10</f>
        <v>4</v>
      </c>
      <c r="AQ11" s="353">
        <v>1</v>
      </c>
      <c r="AR11" s="352"/>
      <c r="AS11" s="355">
        <f>AQ11*AR$10</f>
        <v>3</v>
      </c>
      <c r="AT11" s="353">
        <v>2</v>
      </c>
      <c r="AU11" s="352"/>
      <c r="AV11" s="355">
        <f>AT11*AU$10</f>
        <v>6</v>
      </c>
      <c r="AW11" s="353">
        <v>2</v>
      </c>
      <c r="AX11" s="352"/>
      <c r="AY11" s="355">
        <f>AW11*AX$10</f>
        <v>4</v>
      </c>
      <c r="AZ11" s="353">
        <v>3</v>
      </c>
      <c r="BA11" s="352"/>
      <c r="BB11" s="355">
        <f>AZ11*BA$10</f>
        <v>9</v>
      </c>
      <c r="BC11" s="353">
        <v>1</v>
      </c>
      <c r="BD11" s="352"/>
      <c r="BE11" s="355">
        <f>BC11*BD$10</f>
        <v>4</v>
      </c>
      <c r="BF11" s="353">
        <v>2</v>
      </c>
      <c r="BG11" s="352"/>
      <c r="BH11" s="355">
        <f>BF11*BG$10</f>
        <v>4</v>
      </c>
      <c r="BI11" s="353">
        <v>3</v>
      </c>
      <c r="BJ11" s="352"/>
      <c r="BK11" s="355">
        <f>BI11*BJ$10</f>
        <v>3</v>
      </c>
      <c r="BL11" s="356">
        <v>3</v>
      </c>
      <c r="BM11" s="357">
        <f>(F11+I11+L11+O11+R11+U11+X11+AA11+AD11+AG11+AJ11+AM11+AP11+AS11+AV11+AY11+BB11+BE11+BH11+BK11)*BL11</f>
        <v>432</v>
      </c>
      <c r="BO11" s="357">
        <f>(F11+I11+L11+O11+R11)*BL11</f>
        <v>189</v>
      </c>
      <c r="BP11" s="357">
        <f>(U11+X11+AA11+AD11+AG11)*BL11</f>
        <v>93</v>
      </c>
      <c r="BQ11" s="357">
        <f>(AJ11+AM11+AP11+AS11+AV11)*BL11</f>
        <v>78</v>
      </c>
      <c r="BR11" s="357">
        <f>(AY11+BB11+BE11+BH11+BK11)*BL11</f>
        <v>72</v>
      </c>
    </row>
    <row r="12" spans="1:72" x14ac:dyDescent="0.25">
      <c r="A12" s="322"/>
      <c r="B12" s="10" t="s">
        <v>333</v>
      </c>
      <c r="C12" s="261">
        <v>2</v>
      </c>
      <c r="D12" s="353">
        <v>3</v>
      </c>
      <c r="E12" s="354"/>
      <c r="F12" s="355">
        <f t="shared" ref="F12:F16" si="0">D12*E$10</f>
        <v>15</v>
      </c>
      <c r="G12" s="353">
        <v>4</v>
      </c>
      <c r="H12" s="354"/>
      <c r="I12" s="355">
        <f t="shared" ref="I12:I16" si="1">G12*H$10</f>
        <v>12</v>
      </c>
      <c r="J12" s="353">
        <v>5</v>
      </c>
      <c r="K12" s="352"/>
      <c r="L12" s="355">
        <f t="shared" ref="L12:L16" si="2">J12*K$10</f>
        <v>10</v>
      </c>
      <c r="M12" s="353">
        <v>4</v>
      </c>
      <c r="N12" s="352"/>
      <c r="O12" s="355">
        <f t="shared" ref="O12:O16" si="3">M12*N$10</f>
        <v>12</v>
      </c>
      <c r="P12" s="353">
        <v>3</v>
      </c>
      <c r="Q12" s="352"/>
      <c r="R12" s="355">
        <f t="shared" ref="R12:R16" si="4">P12*Q$10</f>
        <v>6</v>
      </c>
      <c r="S12" s="353">
        <v>3</v>
      </c>
      <c r="T12" s="352"/>
      <c r="U12" s="355">
        <f t="shared" ref="U12:U16" si="5">S12*T$10</f>
        <v>15</v>
      </c>
      <c r="V12" s="353">
        <v>2</v>
      </c>
      <c r="W12" s="352"/>
      <c r="X12" s="355">
        <f t="shared" ref="X12:X16" si="6">V12*W$10</f>
        <v>6</v>
      </c>
      <c r="Y12" s="353">
        <v>2</v>
      </c>
      <c r="Z12" s="352"/>
      <c r="AA12" s="355">
        <f t="shared" ref="AA12:AA16" si="7">Y12*Z$10</f>
        <v>2</v>
      </c>
      <c r="AB12" s="353">
        <v>2</v>
      </c>
      <c r="AC12" s="352"/>
      <c r="AD12" s="355">
        <f t="shared" ref="AD12:AD16" si="8">AB12*AC$10</f>
        <v>4</v>
      </c>
      <c r="AE12" s="353">
        <v>2</v>
      </c>
      <c r="AF12" s="352"/>
      <c r="AG12" s="355">
        <f t="shared" ref="AG12:AG16" si="9">AE12*AF$10</f>
        <v>6</v>
      </c>
      <c r="AH12" s="353">
        <v>1</v>
      </c>
      <c r="AI12" s="352"/>
      <c r="AJ12" s="355">
        <f t="shared" ref="AJ12:AJ16" si="10">AH12*AI$10</f>
        <v>5</v>
      </c>
      <c r="AK12" s="353">
        <v>2</v>
      </c>
      <c r="AL12" s="352"/>
      <c r="AM12" s="355">
        <f t="shared" ref="AM12:AM16" si="11">AK12*AL$10</f>
        <v>8</v>
      </c>
      <c r="AN12" s="353">
        <v>2</v>
      </c>
      <c r="AO12" s="352"/>
      <c r="AP12" s="355">
        <f t="shared" ref="AP12:AP16" si="12">AN12*AO$10</f>
        <v>4</v>
      </c>
      <c r="AQ12" s="353">
        <v>0</v>
      </c>
      <c r="AR12" s="352"/>
      <c r="AS12" s="355">
        <f t="shared" ref="AS12:AS16" si="13">AQ12*AR$10</f>
        <v>0</v>
      </c>
      <c r="AT12" s="353">
        <v>3</v>
      </c>
      <c r="AU12" s="352"/>
      <c r="AV12" s="355">
        <f t="shared" ref="AV12:AV16" si="14">AT12*AU$10</f>
        <v>9</v>
      </c>
      <c r="AW12" s="353">
        <v>2</v>
      </c>
      <c r="AX12" s="352"/>
      <c r="AY12" s="355">
        <f t="shared" ref="AY12:AY16" si="15">AW12*AX$10</f>
        <v>4</v>
      </c>
      <c r="AZ12" s="353">
        <v>3</v>
      </c>
      <c r="BA12" s="352"/>
      <c r="BB12" s="355">
        <f t="shared" ref="BB12:BB16" si="16">AZ12*BA$10</f>
        <v>9</v>
      </c>
      <c r="BC12" s="353">
        <v>1</v>
      </c>
      <c r="BD12" s="352"/>
      <c r="BE12" s="355">
        <f t="shared" ref="BE12:BE16" si="17">BC12*BD$10</f>
        <v>4</v>
      </c>
      <c r="BF12" s="353">
        <v>2</v>
      </c>
      <c r="BG12" s="352"/>
      <c r="BH12" s="355">
        <f t="shared" ref="BH12:BH16" si="18">BF12*BG$10</f>
        <v>4</v>
      </c>
      <c r="BI12" s="353">
        <v>4</v>
      </c>
      <c r="BJ12" s="352"/>
      <c r="BK12" s="355">
        <f t="shared" ref="BK12:BK16" si="19">BI12*BJ$10</f>
        <v>4</v>
      </c>
      <c r="BL12" s="356">
        <v>3</v>
      </c>
      <c r="BM12" s="357">
        <f t="shared" ref="BM12:BM16" si="20">(F12+I12+L12+O12+R12+U12+X12+AA12+AD12+AG12+AJ12+AM12+AP12+AS12+AV12+AY12+BB12+BE12+BH12+BK12)*BL12</f>
        <v>417</v>
      </c>
      <c r="BO12" s="357">
        <f t="shared" ref="BO12:BO77" si="21">(F12+I12+L12+O12+R12)*BL12</f>
        <v>165</v>
      </c>
      <c r="BP12" s="357">
        <f t="shared" ref="BP12:BP77" si="22">(U12+X12+AA12+AD12+AG12)*BL12</f>
        <v>99</v>
      </c>
      <c r="BQ12" s="357">
        <f t="shared" ref="BQ12:BQ77" si="23">(AJ12+AM12+AP12+AS12+AV12)*BL12</f>
        <v>78</v>
      </c>
      <c r="BR12" s="357">
        <f t="shared" ref="BR12:BR77" si="24">(AY12+BB12+BE12+BH12+BK12)*BL12</f>
        <v>75</v>
      </c>
      <c r="BT12" s="329"/>
    </row>
    <row r="13" spans="1:72" x14ac:dyDescent="0.25">
      <c r="A13" s="322"/>
      <c r="B13" s="10" t="s">
        <v>334</v>
      </c>
      <c r="C13" s="261">
        <v>0</v>
      </c>
      <c r="D13" s="353">
        <v>3</v>
      </c>
      <c r="E13" s="354"/>
      <c r="F13" s="355">
        <f t="shared" si="0"/>
        <v>15</v>
      </c>
      <c r="G13" s="353">
        <v>4</v>
      </c>
      <c r="H13" s="354"/>
      <c r="I13" s="355">
        <f t="shared" si="1"/>
        <v>12</v>
      </c>
      <c r="J13" s="353">
        <v>5</v>
      </c>
      <c r="K13" s="352"/>
      <c r="L13" s="355">
        <f t="shared" si="2"/>
        <v>10</v>
      </c>
      <c r="M13" s="353">
        <v>4</v>
      </c>
      <c r="N13" s="352"/>
      <c r="O13" s="355">
        <f t="shared" si="3"/>
        <v>12</v>
      </c>
      <c r="P13" s="353">
        <v>3</v>
      </c>
      <c r="Q13" s="352"/>
      <c r="R13" s="355">
        <f t="shared" si="4"/>
        <v>6</v>
      </c>
      <c r="S13" s="353">
        <v>3</v>
      </c>
      <c r="T13" s="352"/>
      <c r="U13" s="355">
        <f t="shared" si="5"/>
        <v>15</v>
      </c>
      <c r="V13" s="353">
        <v>2</v>
      </c>
      <c r="W13" s="352"/>
      <c r="X13" s="355">
        <f t="shared" si="6"/>
        <v>6</v>
      </c>
      <c r="Y13" s="353">
        <v>2</v>
      </c>
      <c r="Z13" s="352"/>
      <c r="AA13" s="355">
        <f t="shared" si="7"/>
        <v>2</v>
      </c>
      <c r="AB13" s="353">
        <v>2</v>
      </c>
      <c r="AC13" s="352"/>
      <c r="AD13" s="355">
        <f t="shared" si="8"/>
        <v>4</v>
      </c>
      <c r="AE13" s="353">
        <v>2</v>
      </c>
      <c r="AF13" s="352"/>
      <c r="AG13" s="355">
        <f t="shared" si="9"/>
        <v>6</v>
      </c>
      <c r="AH13" s="353">
        <v>1</v>
      </c>
      <c r="AI13" s="352"/>
      <c r="AJ13" s="355">
        <f t="shared" si="10"/>
        <v>5</v>
      </c>
      <c r="AK13" s="353">
        <v>2</v>
      </c>
      <c r="AL13" s="352"/>
      <c r="AM13" s="355">
        <f t="shared" si="11"/>
        <v>8</v>
      </c>
      <c r="AN13" s="353">
        <v>2</v>
      </c>
      <c r="AO13" s="352"/>
      <c r="AP13" s="355">
        <f t="shared" si="12"/>
        <v>4</v>
      </c>
      <c r="AQ13" s="353">
        <v>1</v>
      </c>
      <c r="AR13" s="352"/>
      <c r="AS13" s="355">
        <f t="shared" si="13"/>
        <v>3</v>
      </c>
      <c r="AT13" s="353">
        <v>2</v>
      </c>
      <c r="AU13" s="352"/>
      <c r="AV13" s="355">
        <f t="shared" si="14"/>
        <v>6</v>
      </c>
      <c r="AW13" s="353">
        <v>2</v>
      </c>
      <c r="AX13" s="352"/>
      <c r="AY13" s="355">
        <f t="shared" si="15"/>
        <v>4</v>
      </c>
      <c r="AZ13" s="353">
        <v>3</v>
      </c>
      <c r="BA13" s="352"/>
      <c r="BB13" s="355">
        <f t="shared" si="16"/>
        <v>9</v>
      </c>
      <c r="BC13" s="353">
        <v>1</v>
      </c>
      <c r="BD13" s="352"/>
      <c r="BE13" s="355">
        <f t="shared" si="17"/>
        <v>4</v>
      </c>
      <c r="BF13" s="353">
        <v>2</v>
      </c>
      <c r="BG13" s="352"/>
      <c r="BH13" s="355">
        <f t="shared" si="18"/>
        <v>4</v>
      </c>
      <c r="BI13" s="353">
        <v>4</v>
      </c>
      <c r="BJ13" s="352"/>
      <c r="BK13" s="355">
        <f t="shared" si="19"/>
        <v>4</v>
      </c>
      <c r="BL13" s="356">
        <v>3</v>
      </c>
      <c r="BM13" s="357">
        <f t="shared" si="20"/>
        <v>417</v>
      </c>
      <c r="BO13" s="357">
        <f t="shared" si="21"/>
        <v>165</v>
      </c>
      <c r="BP13" s="357">
        <f t="shared" si="22"/>
        <v>99</v>
      </c>
      <c r="BQ13" s="357">
        <f t="shared" si="23"/>
        <v>78</v>
      </c>
      <c r="BR13" s="357">
        <f t="shared" si="24"/>
        <v>75</v>
      </c>
      <c r="BT13" s="329"/>
    </row>
    <row r="14" spans="1:72" x14ac:dyDescent="0.25">
      <c r="A14" s="322"/>
      <c r="B14" s="10" t="s">
        <v>335</v>
      </c>
      <c r="C14" s="261">
        <v>0</v>
      </c>
      <c r="D14" s="353">
        <v>5</v>
      </c>
      <c r="E14" s="354"/>
      <c r="F14" s="355">
        <f t="shared" si="0"/>
        <v>25</v>
      </c>
      <c r="G14" s="353">
        <v>5</v>
      </c>
      <c r="H14" s="354"/>
      <c r="I14" s="355">
        <f t="shared" si="1"/>
        <v>15</v>
      </c>
      <c r="J14" s="353">
        <v>4</v>
      </c>
      <c r="K14" s="352"/>
      <c r="L14" s="355">
        <f t="shared" si="2"/>
        <v>8</v>
      </c>
      <c r="M14" s="353">
        <v>5</v>
      </c>
      <c r="N14" s="352"/>
      <c r="O14" s="355">
        <f t="shared" si="3"/>
        <v>15</v>
      </c>
      <c r="P14" s="353">
        <v>4</v>
      </c>
      <c r="Q14" s="352"/>
      <c r="R14" s="355">
        <f t="shared" si="4"/>
        <v>8</v>
      </c>
      <c r="S14" s="353">
        <v>3</v>
      </c>
      <c r="T14" s="352"/>
      <c r="U14" s="355">
        <f t="shared" si="5"/>
        <v>15</v>
      </c>
      <c r="V14" s="353">
        <v>3</v>
      </c>
      <c r="W14" s="352"/>
      <c r="X14" s="355">
        <f t="shared" si="6"/>
        <v>9</v>
      </c>
      <c r="Y14" s="353">
        <v>2</v>
      </c>
      <c r="Z14" s="352"/>
      <c r="AA14" s="355">
        <f t="shared" si="7"/>
        <v>2</v>
      </c>
      <c r="AB14" s="353">
        <v>2</v>
      </c>
      <c r="AC14" s="352"/>
      <c r="AD14" s="355">
        <f t="shared" si="8"/>
        <v>4</v>
      </c>
      <c r="AE14" s="353">
        <v>2</v>
      </c>
      <c r="AF14" s="352"/>
      <c r="AG14" s="355">
        <f t="shared" si="9"/>
        <v>6</v>
      </c>
      <c r="AH14" s="353">
        <v>2</v>
      </c>
      <c r="AI14" s="352"/>
      <c r="AJ14" s="355">
        <f t="shared" si="10"/>
        <v>10</v>
      </c>
      <c r="AK14" s="353">
        <v>2</v>
      </c>
      <c r="AL14" s="352"/>
      <c r="AM14" s="355">
        <f t="shared" si="11"/>
        <v>8</v>
      </c>
      <c r="AN14" s="353">
        <v>2</v>
      </c>
      <c r="AO14" s="352"/>
      <c r="AP14" s="355">
        <f t="shared" si="12"/>
        <v>4</v>
      </c>
      <c r="AQ14" s="353">
        <v>1</v>
      </c>
      <c r="AR14" s="352"/>
      <c r="AS14" s="355">
        <f t="shared" si="13"/>
        <v>3</v>
      </c>
      <c r="AT14" s="353">
        <v>3</v>
      </c>
      <c r="AU14" s="352"/>
      <c r="AV14" s="355">
        <f t="shared" si="14"/>
        <v>9</v>
      </c>
      <c r="AW14" s="353">
        <v>3</v>
      </c>
      <c r="AX14" s="352"/>
      <c r="AY14" s="355">
        <f t="shared" si="15"/>
        <v>6</v>
      </c>
      <c r="AZ14" s="353">
        <v>3</v>
      </c>
      <c r="BA14" s="352"/>
      <c r="BB14" s="355">
        <f t="shared" si="16"/>
        <v>9</v>
      </c>
      <c r="BC14" s="353">
        <v>1</v>
      </c>
      <c r="BD14" s="352"/>
      <c r="BE14" s="355">
        <f t="shared" si="17"/>
        <v>4</v>
      </c>
      <c r="BF14" s="353">
        <v>2</v>
      </c>
      <c r="BG14" s="352"/>
      <c r="BH14" s="355">
        <f t="shared" si="18"/>
        <v>4</v>
      </c>
      <c r="BI14" s="353">
        <v>4</v>
      </c>
      <c r="BJ14" s="352"/>
      <c r="BK14" s="355">
        <f t="shared" si="19"/>
        <v>4</v>
      </c>
      <c r="BL14" s="356">
        <v>3</v>
      </c>
      <c r="BM14" s="357">
        <f t="shared" si="20"/>
        <v>504</v>
      </c>
      <c r="BO14" s="357">
        <f t="shared" si="21"/>
        <v>213</v>
      </c>
      <c r="BP14" s="357">
        <f t="shared" si="22"/>
        <v>108</v>
      </c>
      <c r="BQ14" s="357">
        <f t="shared" si="23"/>
        <v>102</v>
      </c>
      <c r="BR14" s="357">
        <f t="shared" si="24"/>
        <v>81</v>
      </c>
      <c r="BT14" s="329"/>
    </row>
    <row r="15" spans="1:72" x14ac:dyDescent="0.25">
      <c r="A15" s="322"/>
      <c r="B15" s="10" t="s">
        <v>336</v>
      </c>
      <c r="C15" s="261">
        <v>0</v>
      </c>
      <c r="D15" s="353">
        <v>3</v>
      </c>
      <c r="E15" s="354"/>
      <c r="F15" s="355">
        <f t="shared" si="0"/>
        <v>15</v>
      </c>
      <c r="G15" s="353">
        <v>5</v>
      </c>
      <c r="H15" s="354"/>
      <c r="I15" s="355">
        <f t="shared" si="1"/>
        <v>15</v>
      </c>
      <c r="J15" s="353">
        <v>4</v>
      </c>
      <c r="K15" s="352"/>
      <c r="L15" s="355">
        <f t="shared" si="2"/>
        <v>8</v>
      </c>
      <c r="M15" s="353">
        <v>5</v>
      </c>
      <c r="N15" s="352"/>
      <c r="O15" s="355">
        <f t="shared" si="3"/>
        <v>15</v>
      </c>
      <c r="P15" s="353">
        <v>4</v>
      </c>
      <c r="Q15" s="352"/>
      <c r="R15" s="355">
        <f t="shared" si="4"/>
        <v>8</v>
      </c>
      <c r="S15" s="353">
        <v>2</v>
      </c>
      <c r="T15" s="352"/>
      <c r="U15" s="355">
        <f t="shared" si="5"/>
        <v>10</v>
      </c>
      <c r="V15" s="353">
        <v>3</v>
      </c>
      <c r="W15" s="352"/>
      <c r="X15" s="355">
        <f t="shared" si="6"/>
        <v>9</v>
      </c>
      <c r="Y15" s="353">
        <v>2</v>
      </c>
      <c r="Z15" s="352"/>
      <c r="AA15" s="355">
        <f t="shared" si="7"/>
        <v>2</v>
      </c>
      <c r="AB15" s="353">
        <v>2</v>
      </c>
      <c r="AC15" s="352"/>
      <c r="AD15" s="355">
        <f t="shared" si="8"/>
        <v>4</v>
      </c>
      <c r="AE15" s="353">
        <v>2</v>
      </c>
      <c r="AF15" s="352"/>
      <c r="AG15" s="355">
        <f t="shared" si="9"/>
        <v>6</v>
      </c>
      <c r="AH15" s="353">
        <v>2</v>
      </c>
      <c r="AI15" s="352"/>
      <c r="AJ15" s="355">
        <f t="shared" si="10"/>
        <v>10</v>
      </c>
      <c r="AK15" s="353">
        <v>1</v>
      </c>
      <c r="AL15" s="352"/>
      <c r="AM15" s="355">
        <f t="shared" si="11"/>
        <v>4</v>
      </c>
      <c r="AN15" s="353">
        <v>2</v>
      </c>
      <c r="AO15" s="352"/>
      <c r="AP15" s="355">
        <f t="shared" si="12"/>
        <v>4</v>
      </c>
      <c r="AQ15" s="353">
        <v>0</v>
      </c>
      <c r="AR15" s="352"/>
      <c r="AS15" s="355">
        <f t="shared" si="13"/>
        <v>0</v>
      </c>
      <c r="AT15" s="353">
        <v>3</v>
      </c>
      <c r="AU15" s="352"/>
      <c r="AV15" s="355">
        <f t="shared" si="14"/>
        <v>9</v>
      </c>
      <c r="AW15" s="353">
        <v>3</v>
      </c>
      <c r="AX15" s="352"/>
      <c r="AY15" s="355">
        <f t="shared" si="15"/>
        <v>6</v>
      </c>
      <c r="AZ15" s="353">
        <v>3</v>
      </c>
      <c r="BA15" s="352"/>
      <c r="BB15" s="355">
        <f t="shared" si="16"/>
        <v>9</v>
      </c>
      <c r="BC15" s="353">
        <v>1</v>
      </c>
      <c r="BD15" s="352"/>
      <c r="BE15" s="355">
        <f t="shared" si="17"/>
        <v>4</v>
      </c>
      <c r="BF15" s="353">
        <v>2</v>
      </c>
      <c r="BG15" s="352"/>
      <c r="BH15" s="355">
        <f t="shared" si="18"/>
        <v>4</v>
      </c>
      <c r="BI15" s="353">
        <v>4</v>
      </c>
      <c r="BJ15" s="352"/>
      <c r="BK15" s="355">
        <f t="shared" si="19"/>
        <v>4</v>
      </c>
      <c r="BL15" s="356">
        <v>4</v>
      </c>
      <c r="BM15" s="357">
        <f t="shared" si="20"/>
        <v>584</v>
      </c>
      <c r="BO15" s="357">
        <f t="shared" si="21"/>
        <v>244</v>
      </c>
      <c r="BP15" s="357">
        <f t="shared" si="22"/>
        <v>124</v>
      </c>
      <c r="BQ15" s="357">
        <f t="shared" si="23"/>
        <v>108</v>
      </c>
      <c r="BR15" s="357">
        <f t="shared" si="24"/>
        <v>108</v>
      </c>
      <c r="BT15" s="329"/>
    </row>
    <row r="16" spans="1:72" x14ac:dyDescent="0.25">
      <c r="A16" s="322"/>
      <c r="B16" s="10" t="s">
        <v>337</v>
      </c>
      <c r="C16" s="261">
        <v>2</v>
      </c>
      <c r="D16" s="353">
        <v>3</v>
      </c>
      <c r="E16" s="354"/>
      <c r="F16" s="355">
        <f t="shared" si="0"/>
        <v>15</v>
      </c>
      <c r="G16" s="353">
        <v>4</v>
      </c>
      <c r="H16" s="354"/>
      <c r="I16" s="355">
        <f t="shared" si="1"/>
        <v>12</v>
      </c>
      <c r="J16" s="353">
        <v>4</v>
      </c>
      <c r="K16" s="352"/>
      <c r="L16" s="355">
        <f t="shared" si="2"/>
        <v>8</v>
      </c>
      <c r="M16" s="353">
        <v>4</v>
      </c>
      <c r="N16" s="352"/>
      <c r="O16" s="355">
        <f t="shared" si="3"/>
        <v>12</v>
      </c>
      <c r="P16" s="353">
        <v>3</v>
      </c>
      <c r="Q16" s="352"/>
      <c r="R16" s="355">
        <f t="shared" si="4"/>
        <v>6</v>
      </c>
      <c r="S16" s="353">
        <v>2</v>
      </c>
      <c r="T16" s="352"/>
      <c r="U16" s="355">
        <f t="shared" si="5"/>
        <v>10</v>
      </c>
      <c r="V16" s="353">
        <v>3</v>
      </c>
      <c r="W16" s="352"/>
      <c r="X16" s="355">
        <f t="shared" si="6"/>
        <v>9</v>
      </c>
      <c r="Y16" s="353">
        <v>2</v>
      </c>
      <c r="Z16" s="352"/>
      <c r="AA16" s="355">
        <f t="shared" si="7"/>
        <v>2</v>
      </c>
      <c r="AB16" s="353">
        <v>2</v>
      </c>
      <c r="AC16" s="352"/>
      <c r="AD16" s="355">
        <f t="shared" si="8"/>
        <v>4</v>
      </c>
      <c r="AE16" s="353">
        <v>2</v>
      </c>
      <c r="AF16" s="352"/>
      <c r="AG16" s="355">
        <f t="shared" si="9"/>
        <v>6</v>
      </c>
      <c r="AH16" s="353">
        <v>2</v>
      </c>
      <c r="AI16" s="352"/>
      <c r="AJ16" s="355">
        <f t="shared" si="10"/>
        <v>10</v>
      </c>
      <c r="AK16" s="353">
        <v>2</v>
      </c>
      <c r="AL16" s="352"/>
      <c r="AM16" s="355">
        <f t="shared" si="11"/>
        <v>8</v>
      </c>
      <c r="AN16" s="353">
        <v>2</v>
      </c>
      <c r="AO16" s="352"/>
      <c r="AP16" s="355">
        <f t="shared" si="12"/>
        <v>4</v>
      </c>
      <c r="AQ16" s="353">
        <v>1</v>
      </c>
      <c r="AR16" s="352"/>
      <c r="AS16" s="355">
        <f t="shared" si="13"/>
        <v>3</v>
      </c>
      <c r="AT16" s="353">
        <v>2</v>
      </c>
      <c r="AU16" s="352"/>
      <c r="AV16" s="355">
        <f t="shared" si="14"/>
        <v>6</v>
      </c>
      <c r="AW16" s="353">
        <v>2</v>
      </c>
      <c r="AX16" s="352"/>
      <c r="AY16" s="355">
        <f t="shared" si="15"/>
        <v>4</v>
      </c>
      <c r="AZ16" s="353">
        <v>3</v>
      </c>
      <c r="BA16" s="352"/>
      <c r="BB16" s="355">
        <f t="shared" si="16"/>
        <v>9</v>
      </c>
      <c r="BC16" s="353">
        <v>1</v>
      </c>
      <c r="BD16" s="352"/>
      <c r="BE16" s="355">
        <f t="shared" si="17"/>
        <v>4</v>
      </c>
      <c r="BF16" s="353">
        <v>2</v>
      </c>
      <c r="BG16" s="352"/>
      <c r="BH16" s="355">
        <f t="shared" si="18"/>
        <v>4</v>
      </c>
      <c r="BI16" s="353">
        <v>4</v>
      </c>
      <c r="BJ16" s="352"/>
      <c r="BK16" s="355">
        <f t="shared" si="19"/>
        <v>4</v>
      </c>
      <c r="BL16" s="356">
        <v>3</v>
      </c>
      <c r="BM16" s="357">
        <f t="shared" si="20"/>
        <v>420</v>
      </c>
      <c r="BO16" s="357">
        <f t="shared" si="21"/>
        <v>159</v>
      </c>
      <c r="BP16" s="357">
        <f t="shared" si="22"/>
        <v>93</v>
      </c>
      <c r="BQ16" s="357">
        <f t="shared" si="23"/>
        <v>93</v>
      </c>
      <c r="BR16" s="357">
        <f t="shared" si="24"/>
        <v>75</v>
      </c>
      <c r="BT16" s="329"/>
    </row>
    <row r="17" spans="1:72" x14ac:dyDescent="0.25">
      <c r="A17" s="322"/>
      <c r="B17" s="409" t="s">
        <v>560</v>
      </c>
      <c r="C17" s="357">
        <f>SUM(C11:C16)</f>
        <v>4</v>
      </c>
      <c r="D17" s="386"/>
      <c r="E17" s="354"/>
      <c r="F17" s="354"/>
      <c r="G17" s="386"/>
      <c r="H17" s="354"/>
      <c r="I17" s="354"/>
      <c r="J17" s="386"/>
      <c r="K17" s="408"/>
      <c r="L17" s="354"/>
      <c r="M17" s="386"/>
      <c r="N17" s="408"/>
      <c r="O17" s="354"/>
      <c r="P17" s="386"/>
      <c r="Q17" s="408"/>
      <c r="R17" s="354"/>
      <c r="S17" s="386"/>
      <c r="T17" s="408"/>
      <c r="U17" s="354"/>
      <c r="V17" s="386"/>
      <c r="W17" s="408"/>
      <c r="X17" s="354"/>
      <c r="Y17" s="386"/>
      <c r="Z17" s="408"/>
      <c r="AA17" s="354"/>
      <c r="AB17" s="386"/>
      <c r="AC17" s="408"/>
      <c r="AD17" s="354"/>
      <c r="AE17" s="386"/>
      <c r="AF17" s="408"/>
      <c r="AG17" s="354"/>
      <c r="AH17" s="386"/>
      <c r="AI17" s="408"/>
      <c r="AJ17" s="354"/>
      <c r="AK17" s="386"/>
      <c r="AL17" s="408"/>
      <c r="AM17" s="354"/>
      <c r="AN17" s="386"/>
      <c r="AO17" s="408"/>
      <c r="AP17" s="354"/>
      <c r="AQ17" s="386"/>
      <c r="AR17" s="408"/>
      <c r="AS17" s="354"/>
      <c r="AT17" s="386"/>
      <c r="AU17" s="408"/>
      <c r="AV17" s="354"/>
      <c r="AW17" s="386"/>
      <c r="AX17" s="408"/>
      <c r="AY17" s="354"/>
      <c r="AZ17" s="386"/>
      <c r="BA17" s="408"/>
      <c r="BB17" s="354"/>
      <c r="BC17" s="386"/>
      <c r="BD17" s="408"/>
      <c r="BE17" s="354"/>
      <c r="BF17" s="386"/>
      <c r="BG17" s="408"/>
      <c r="BH17" s="354"/>
      <c r="BI17" s="386"/>
      <c r="BJ17" s="408"/>
      <c r="BK17" s="354"/>
      <c r="BL17" s="354"/>
      <c r="BM17" s="357"/>
      <c r="BO17" s="357"/>
      <c r="BP17" s="357"/>
      <c r="BQ17" s="357"/>
      <c r="BR17" s="357"/>
      <c r="BT17" s="329"/>
    </row>
    <row r="18" spans="1:72" s="106" customFormat="1" x14ac:dyDescent="0.25">
      <c r="A18" s="322"/>
      <c r="B18" s="164" t="s">
        <v>561</v>
      </c>
      <c r="C18" s="103"/>
      <c r="D18" s="412"/>
      <c r="E18" s="383"/>
      <c r="F18" s="374"/>
      <c r="G18" s="412"/>
      <c r="H18" s="383"/>
      <c r="I18" s="374"/>
      <c r="J18" s="412"/>
      <c r="K18" s="348"/>
      <c r="L18" s="374"/>
      <c r="M18" s="412"/>
      <c r="N18" s="348"/>
      <c r="O18" s="374"/>
      <c r="P18" s="412"/>
      <c r="Q18" s="348"/>
      <c r="R18" s="374"/>
      <c r="S18" s="412"/>
      <c r="T18" s="348"/>
      <c r="U18" s="374"/>
      <c r="V18" s="412"/>
      <c r="W18" s="348"/>
      <c r="X18" s="374"/>
      <c r="Y18" s="412"/>
      <c r="Z18" s="348"/>
      <c r="AA18" s="374"/>
      <c r="AB18" s="412"/>
      <c r="AC18" s="348"/>
      <c r="AD18" s="374"/>
      <c r="AE18" s="412"/>
      <c r="AF18" s="348"/>
      <c r="AG18" s="374"/>
      <c r="AH18" s="412"/>
      <c r="AI18" s="348"/>
      <c r="AJ18" s="374"/>
      <c r="AK18" s="412"/>
      <c r="AL18" s="348"/>
      <c r="AM18" s="374"/>
      <c r="AN18" s="412"/>
      <c r="AO18" s="348"/>
      <c r="AP18" s="374"/>
      <c r="AQ18" s="412"/>
      <c r="AR18" s="348"/>
      <c r="AS18" s="374"/>
      <c r="AT18" s="412"/>
      <c r="AU18" s="348"/>
      <c r="AV18" s="374"/>
      <c r="AW18" s="412"/>
      <c r="AX18" s="348"/>
      <c r="AY18" s="374"/>
      <c r="AZ18" s="412"/>
      <c r="BA18" s="348"/>
      <c r="BB18" s="374"/>
      <c r="BC18" s="412"/>
      <c r="BD18" s="348"/>
      <c r="BE18" s="374"/>
      <c r="BF18" s="412"/>
      <c r="BG18" s="348"/>
      <c r="BH18" s="374"/>
      <c r="BI18" s="412"/>
      <c r="BJ18" s="348"/>
      <c r="BK18" s="374"/>
      <c r="BL18" s="374"/>
      <c r="BM18" s="342"/>
      <c r="BN18" s="221"/>
      <c r="BO18" s="357"/>
      <c r="BP18" s="357"/>
      <c r="BQ18" s="357"/>
      <c r="BR18" s="357"/>
      <c r="BT18" s="329"/>
    </row>
    <row r="19" spans="1:72" x14ac:dyDescent="0.25">
      <c r="A19" s="322"/>
      <c r="BO19" s="357"/>
      <c r="BP19" s="357"/>
      <c r="BQ19" s="357"/>
      <c r="BR19" s="357"/>
      <c r="BT19" s="329"/>
    </row>
    <row r="20" spans="1:72" s="329" customFormat="1" x14ac:dyDescent="0.25">
      <c r="A20" s="322"/>
      <c r="B20" s="6"/>
      <c r="D20" s="209"/>
      <c r="E20" s="362"/>
      <c r="F20" s="363"/>
      <c r="G20" s="209"/>
      <c r="H20" s="362"/>
      <c r="I20" s="363"/>
      <c r="J20" s="209"/>
      <c r="K20" s="364"/>
      <c r="L20" s="365"/>
      <c r="M20" s="209"/>
      <c r="N20" s="362"/>
      <c r="O20" s="363"/>
      <c r="P20" s="209"/>
      <c r="Q20" s="362"/>
      <c r="R20" s="363"/>
      <c r="S20" s="209"/>
      <c r="T20" s="362"/>
      <c r="U20" s="363"/>
      <c r="V20" s="209"/>
      <c r="W20" s="362"/>
      <c r="X20" s="363"/>
      <c r="Y20" s="209"/>
      <c r="Z20" s="362"/>
      <c r="AA20" s="363"/>
      <c r="AB20" s="209"/>
      <c r="AC20" s="362"/>
      <c r="AD20" s="363"/>
      <c r="AE20" s="209"/>
      <c r="AF20" s="362"/>
      <c r="AG20" s="363"/>
      <c r="AH20" s="209"/>
      <c r="AI20" s="362"/>
      <c r="AJ20" s="363"/>
      <c r="AK20" s="209"/>
      <c r="AL20" s="362"/>
      <c r="AM20" s="363"/>
      <c r="AN20" s="209"/>
      <c r="AO20" s="362"/>
      <c r="AP20" s="363"/>
      <c r="AQ20" s="209"/>
      <c r="AR20" s="362"/>
      <c r="AS20" s="363"/>
      <c r="AT20" s="209"/>
      <c r="AU20" s="362"/>
      <c r="AV20" s="363"/>
      <c r="AW20" s="209"/>
      <c r="AX20" s="362"/>
      <c r="AY20" s="363"/>
      <c r="AZ20" s="209"/>
      <c r="BA20" s="362"/>
      <c r="BB20" s="363"/>
      <c r="BC20" s="209"/>
      <c r="BD20" s="362"/>
      <c r="BE20" s="363"/>
      <c r="BF20" s="209"/>
      <c r="BG20" s="362"/>
      <c r="BH20" s="363"/>
      <c r="BI20" s="209"/>
      <c r="BJ20" s="362"/>
      <c r="BK20" s="363"/>
      <c r="BL20" s="363"/>
      <c r="BM20" s="366"/>
      <c r="BN20" s="209"/>
      <c r="BO20" s="357"/>
      <c r="BP20" s="357"/>
      <c r="BQ20" s="357"/>
      <c r="BR20" s="357"/>
    </row>
    <row r="21" spans="1:72" x14ac:dyDescent="0.25">
      <c r="A21" s="322"/>
      <c r="B21" s="13" t="s">
        <v>112</v>
      </c>
      <c r="C21" s="28" t="s">
        <v>294</v>
      </c>
      <c r="D21" s="276" t="s">
        <v>128</v>
      </c>
      <c r="E21" s="340" t="s">
        <v>129</v>
      </c>
      <c r="F21" s="341" t="s">
        <v>130</v>
      </c>
      <c r="G21" s="276" t="s">
        <v>128</v>
      </c>
      <c r="H21" s="340" t="s">
        <v>129</v>
      </c>
      <c r="I21" s="341" t="s">
        <v>130</v>
      </c>
      <c r="J21" s="276" t="s">
        <v>128</v>
      </c>
      <c r="K21" s="340" t="s">
        <v>129</v>
      </c>
      <c r="L21" s="341" t="s">
        <v>130</v>
      </c>
      <c r="M21" s="276" t="s">
        <v>128</v>
      </c>
      <c r="N21" s="340" t="s">
        <v>129</v>
      </c>
      <c r="O21" s="341" t="s">
        <v>130</v>
      </c>
      <c r="P21" s="276" t="s">
        <v>128</v>
      </c>
      <c r="Q21" s="340" t="s">
        <v>129</v>
      </c>
      <c r="R21" s="341" t="s">
        <v>130</v>
      </c>
      <c r="S21" s="276" t="s">
        <v>128</v>
      </c>
      <c r="T21" s="340" t="s">
        <v>129</v>
      </c>
      <c r="U21" s="341" t="s">
        <v>130</v>
      </c>
      <c r="V21" s="276" t="s">
        <v>128</v>
      </c>
      <c r="W21" s="340" t="s">
        <v>129</v>
      </c>
      <c r="X21" s="341" t="s">
        <v>130</v>
      </c>
      <c r="Y21" s="276" t="s">
        <v>128</v>
      </c>
      <c r="Z21" s="340" t="s">
        <v>129</v>
      </c>
      <c r="AA21" s="341" t="s">
        <v>130</v>
      </c>
      <c r="AB21" s="276" t="s">
        <v>128</v>
      </c>
      <c r="AC21" s="340" t="s">
        <v>129</v>
      </c>
      <c r="AD21" s="341" t="s">
        <v>130</v>
      </c>
      <c r="AE21" s="276" t="s">
        <v>128</v>
      </c>
      <c r="AF21" s="340" t="s">
        <v>129</v>
      </c>
      <c r="AG21" s="341" t="s">
        <v>130</v>
      </c>
      <c r="AH21" s="276" t="s">
        <v>128</v>
      </c>
      <c r="AI21" s="340" t="s">
        <v>129</v>
      </c>
      <c r="AJ21" s="341" t="s">
        <v>130</v>
      </c>
      <c r="AK21" s="276" t="s">
        <v>128</v>
      </c>
      <c r="AL21" s="340" t="s">
        <v>129</v>
      </c>
      <c r="AM21" s="341" t="s">
        <v>130</v>
      </c>
      <c r="AN21" s="276" t="s">
        <v>128</v>
      </c>
      <c r="AO21" s="340" t="s">
        <v>129</v>
      </c>
      <c r="AP21" s="341" t="s">
        <v>130</v>
      </c>
      <c r="AQ21" s="276" t="s">
        <v>128</v>
      </c>
      <c r="AR21" s="340" t="s">
        <v>129</v>
      </c>
      <c r="AS21" s="341" t="s">
        <v>130</v>
      </c>
      <c r="AT21" s="276" t="s">
        <v>128</v>
      </c>
      <c r="AU21" s="340" t="s">
        <v>129</v>
      </c>
      <c r="AV21" s="341" t="s">
        <v>130</v>
      </c>
      <c r="AW21" s="276" t="s">
        <v>128</v>
      </c>
      <c r="AX21" s="340" t="s">
        <v>129</v>
      </c>
      <c r="AY21" s="341" t="s">
        <v>130</v>
      </c>
      <c r="AZ21" s="276" t="s">
        <v>128</v>
      </c>
      <c r="BA21" s="340" t="s">
        <v>129</v>
      </c>
      <c r="BB21" s="341" t="s">
        <v>130</v>
      </c>
      <c r="BC21" s="276" t="s">
        <v>128</v>
      </c>
      <c r="BD21" s="340" t="s">
        <v>129</v>
      </c>
      <c r="BE21" s="341" t="s">
        <v>130</v>
      </c>
      <c r="BF21" s="276" t="s">
        <v>128</v>
      </c>
      <c r="BG21" s="340" t="s">
        <v>129</v>
      </c>
      <c r="BH21" s="341" t="s">
        <v>130</v>
      </c>
      <c r="BI21" s="276" t="s">
        <v>128</v>
      </c>
      <c r="BJ21" s="340" t="s">
        <v>129</v>
      </c>
      <c r="BK21" s="341" t="s">
        <v>130</v>
      </c>
      <c r="BL21" s="341" t="s">
        <v>128</v>
      </c>
      <c r="BM21" s="350" t="s">
        <v>0</v>
      </c>
      <c r="BO21" s="357"/>
      <c r="BP21" s="357"/>
      <c r="BQ21" s="357"/>
      <c r="BR21" s="357"/>
      <c r="BT21" s="329"/>
    </row>
    <row r="22" spans="1:72" x14ac:dyDescent="0.25">
      <c r="A22" s="322"/>
      <c r="B22" s="93" t="s">
        <v>338</v>
      </c>
      <c r="C22" s="261">
        <v>1</v>
      </c>
      <c r="D22" s="353">
        <v>1</v>
      </c>
      <c r="E22" s="354"/>
      <c r="F22" s="355">
        <f>D22*E$10</f>
        <v>5</v>
      </c>
      <c r="G22" s="353">
        <v>2</v>
      </c>
      <c r="H22" s="354"/>
      <c r="I22" s="355">
        <f>G22*H$10</f>
        <v>6</v>
      </c>
      <c r="J22" s="353">
        <v>3</v>
      </c>
      <c r="K22" s="352"/>
      <c r="L22" s="367">
        <f>J22*K$10</f>
        <v>6</v>
      </c>
      <c r="M22" s="353">
        <v>5</v>
      </c>
      <c r="N22" s="352"/>
      <c r="O22" s="355">
        <f>M22*N$10</f>
        <v>15</v>
      </c>
      <c r="P22" s="353">
        <v>2</v>
      </c>
      <c r="Q22" s="352"/>
      <c r="R22" s="355">
        <f>P22*Q$10</f>
        <v>4</v>
      </c>
      <c r="S22" s="353">
        <v>2</v>
      </c>
      <c r="T22" s="352"/>
      <c r="U22" s="355">
        <f>S22*T$10</f>
        <v>10</v>
      </c>
      <c r="V22" s="353">
        <v>2</v>
      </c>
      <c r="W22" s="352"/>
      <c r="X22" s="355">
        <f>V22*W$10</f>
        <v>6</v>
      </c>
      <c r="Y22" s="353">
        <v>1</v>
      </c>
      <c r="Z22" s="352"/>
      <c r="AA22" s="355">
        <f>Y22*Z$10</f>
        <v>1</v>
      </c>
      <c r="AB22" s="353">
        <v>1</v>
      </c>
      <c r="AC22" s="352"/>
      <c r="AD22" s="355">
        <f>AB22*AC$10</f>
        <v>2</v>
      </c>
      <c r="AE22" s="353">
        <v>1</v>
      </c>
      <c r="AF22" s="352"/>
      <c r="AG22" s="355">
        <f>AE22*AF$10</f>
        <v>3</v>
      </c>
      <c r="AH22" s="353">
        <v>2</v>
      </c>
      <c r="AI22" s="352"/>
      <c r="AJ22" s="355">
        <f>AH22*AI$10</f>
        <v>10</v>
      </c>
      <c r="AK22" s="353">
        <v>1</v>
      </c>
      <c r="AL22" s="352"/>
      <c r="AM22" s="355">
        <f>AK22*AL$10</f>
        <v>4</v>
      </c>
      <c r="AN22" s="353">
        <v>2</v>
      </c>
      <c r="AO22" s="352"/>
      <c r="AP22" s="355">
        <f>AN22*AO$10</f>
        <v>4</v>
      </c>
      <c r="AQ22" s="353">
        <v>1</v>
      </c>
      <c r="AR22" s="352"/>
      <c r="AS22" s="355">
        <f>AQ22*AR$10</f>
        <v>3</v>
      </c>
      <c r="AT22" s="353">
        <v>2</v>
      </c>
      <c r="AU22" s="352"/>
      <c r="AV22" s="355">
        <f>AT22*AU$10</f>
        <v>6</v>
      </c>
      <c r="AW22" s="353">
        <v>1</v>
      </c>
      <c r="AX22" s="352"/>
      <c r="AY22" s="355">
        <f>AW22*AX$10</f>
        <v>2</v>
      </c>
      <c r="AZ22" s="353">
        <v>2</v>
      </c>
      <c r="BA22" s="352"/>
      <c r="BB22" s="355">
        <f>AZ22*BA$10</f>
        <v>6</v>
      </c>
      <c r="BC22" s="353">
        <v>1</v>
      </c>
      <c r="BD22" s="352"/>
      <c r="BE22" s="355">
        <f>BC22*BD$10</f>
        <v>4</v>
      </c>
      <c r="BF22" s="353">
        <v>2</v>
      </c>
      <c r="BG22" s="352"/>
      <c r="BH22" s="355">
        <f>BF22*BG$10</f>
        <v>4</v>
      </c>
      <c r="BI22" s="353">
        <v>3</v>
      </c>
      <c r="BJ22" s="352"/>
      <c r="BK22" s="355">
        <f>BI22*BJ$10</f>
        <v>3</v>
      </c>
      <c r="BL22" s="356">
        <v>3</v>
      </c>
      <c r="BM22" s="357">
        <f>(F22+I22+L22+O22+R22+U22+X22+AA22+AD22+AG22+AJ22+AM22+AP22+AS22+AV22+AY22+BB22+BE22+BH22+BK22)*BL22</f>
        <v>312</v>
      </c>
      <c r="BO22" s="357">
        <f t="shared" si="21"/>
        <v>108</v>
      </c>
      <c r="BP22" s="357">
        <f t="shared" si="22"/>
        <v>66</v>
      </c>
      <c r="BQ22" s="357">
        <f t="shared" si="23"/>
        <v>81</v>
      </c>
      <c r="BR22" s="357">
        <f t="shared" si="24"/>
        <v>57</v>
      </c>
      <c r="BT22" s="329"/>
    </row>
    <row r="23" spans="1:72" x14ac:dyDescent="0.25">
      <c r="A23" s="322"/>
      <c r="B23" s="10" t="s">
        <v>339</v>
      </c>
      <c r="C23" s="261">
        <v>0</v>
      </c>
      <c r="D23" s="353">
        <v>1</v>
      </c>
      <c r="E23" s="354"/>
      <c r="F23" s="355">
        <f>D23*E$10</f>
        <v>5</v>
      </c>
      <c r="G23" s="353">
        <v>2</v>
      </c>
      <c r="H23" s="354"/>
      <c r="I23" s="355">
        <f>G23*H$10</f>
        <v>6</v>
      </c>
      <c r="J23" s="353">
        <v>3</v>
      </c>
      <c r="K23" s="352"/>
      <c r="L23" s="367">
        <f>J23*K$10</f>
        <v>6</v>
      </c>
      <c r="M23" s="353">
        <v>5</v>
      </c>
      <c r="N23" s="352"/>
      <c r="O23" s="355">
        <f>M23*N$10</f>
        <v>15</v>
      </c>
      <c r="P23" s="353">
        <v>2</v>
      </c>
      <c r="Q23" s="352"/>
      <c r="R23" s="355">
        <f>P23*Q$10</f>
        <v>4</v>
      </c>
      <c r="S23" s="353">
        <v>2</v>
      </c>
      <c r="T23" s="352"/>
      <c r="U23" s="355">
        <f>S23*T$10</f>
        <v>10</v>
      </c>
      <c r="V23" s="353">
        <v>2</v>
      </c>
      <c r="W23" s="352"/>
      <c r="X23" s="355">
        <f>V23*W$10</f>
        <v>6</v>
      </c>
      <c r="Y23" s="353">
        <v>1</v>
      </c>
      <c r="Z23" s="352"/>
      <c r="AA23" s="355">
        <f>Y23*Z$10</f>
        <v>1</v>
      </c>
      <c r="AB23" s="353">
        <v>1</v>
      </c>
      <c r="AC23" s="352"/>
      <c r="AD23" s="355">
        <f>AB23*AC$10</f>
        <v>2</v>
      </c>
      <c r="AE23" s="353">
        <v>1</v>
      </c>
      <c r="AF23" s="352"/>
      <c r="AG23" s="355">
        <f>AE23*AF$10</f>
        <v>3</v>
      </c>
      <c r="AH23" s="353">
        <v>2</v>
      </c>
      <c r="AI23" s="352"/>
      <c r="AJ23" s="355">
        <f>AH23*AI$10</f>
        <v>10</v>
      </c>
      <c r="AK23" s="353">
        <v>1</v>
      </c>
      <c r="AL23" s="352"/>
      <c r="AM23" s="355">
        <f>AK23*AL$10</f>
        <v>4</v>
      </c>
      <c r="AN23" s="353">
        <v>2</v>
      </c>
      <c r="AO23" s="352"/>
      <c r="AP23" s="355">
        <f>AN23*AO$10</f>
        <v>4</v>
      </c>
      <c r="AQ23" s="353">
        <v>1</v>
      </c>
      <c r="AR23" s="352"/>
      <c r="AS23" s="355">
        <f>AQ23*AR$10</f>
        <v>3</v>
      </c>
      <c r="AT23" s="353">
        <v>2</v>
      </c>
      <c r="AU23" s="352"/>
      <c r="AV23" s="355">
        <f>AT23*AU$10</f>
        <v>6</v>
      </c>
      <c r="AW23" s="353">
        <v>1</v>
      </c>
      <c r="AX23" s="352"/>
      <c r="AY23" s="355">
        <f>AW23*AX$10</f>
        <v>2</v>
      </c>
      <c r="AZ23" s="353">
        <v>2</v>
      </c>
      <c r="BA23" s="352"/>
      <c r="BB23" s="355">
        <f>AZ23*BA$10</f>
        <v>6</v>
      </c>
      <c r="BC23" s="353">
        <v>1</v>
      </c>
      <c r="BD23" s="352"/>
      <c r="BE23" s="355">
        <f>BC23*BD$10</f>
        <v>4</v>
      </c>
      <c r="BF23" s="353">
        <v>2</v>
      </c>
      <c r="BG23" s="352"/>
      <c r="BH23" s="355">
        <f>BF23*BG$10</f>
        <v>4</v>
      </c>
      <c r="BI23" s="353">
        <v>3</v>
      </c>
      <c r="BJ23" s="352"/>
      <c r="BK23" s="355">
        <f>BI23*BJ$10</f>
        <v>3</v>
      </c>
      <c r="BL23" s="356">
        <v>3</v>
      </c>
      <c r="BM23" s="357">
        <f>(F23+I23+L23+O23+R23+U23+X23+AA23+AD23+AG23+AJ23+AM23+AP23+AS23+AV23+AY23+BB23+BE23+BH23+BK23)*BL23</f>
        <v>312</v>
      </c>
      <c r="BO23" s="357">
        <f t="shared" si="21"/>
        <v>108</v>
      </c>
      <c r="BP23" s="357">
        <f t="shared" si="22"/>
        <v>66</v>
      </c>
      <c r="BQ23" s="357">
        <f t="shared" si="23"/>
        <v>81</v>
      </c>
      <c r="BR23" s="357">
        <f t="shared" si="24"/>
        <v>57</v>
      </c>
      <c r="BT23" s="329"/>
    </row>
    <row r="24" spans="1:72" x14ac:dyDescent="0.25">
      <c r="A24" s="322"/>
      <c r="B24" s="409" t="s">
        <v>560</v>
      </c>
      <c r="C24" s="357">
        <f>SUM(C22:C23)</f>
        <v>1</v>
      </c>
      <c r="D24" s="357"/>
      <c r="E24" s="408"/>
      <c r="F24" s="408"/>
      <c r="G24" s="357"/>
      <c r="H24" s="408"/>
      <c r="I24" s="408"/>
      <c r="J24" s="357"/>
      <c r="K24" s="408"/>
      <c r="L24" s="408"/>
      <c r="M24" s="357"/>
      <c r="N24" s="408"/>
      <c r="O24" s="408"/>
      <c r="P24" s="357"/>
      <c r="Q24" s="408"/>
      <c r="R24" s="408"/>
      <c r="S24" s="357"/>
      <c r="T24" s="408"/>
      <c r="U24" s="408"/>
      <c r="V24" s="357"/>
      <c r="W24" s="408"/>
      <c r="X24" s="408"/>
      <c r="Y24" s="357"/>
      <c r="Z24" s="408"/>
      <c r="AA24" s="408"/>
      <c r="AB24" s="357"/>
      <c r="AC24" s="408"/>
      <c r="AD24" s="408"/>
      <c r="AE24" s="357"/>
      <c r="AF24" s="408"/>
      <c r="AG24" s="408"/>
      <c r="AH24" s="357"/>
      <c r="AI24" s="408"/>
      <c r="AJ24" s="408"/>
      <c r="AK24" s="357"/>
      <c r="AL24" s="408"/>
      <c r="AM24" s="408"/>
      <c r="AN24" s="357"/>
      <c r="AO24" s="408"/>
      <c r="AP24" s="408"/>
      <c r="AQ24" s="357"/>
      <c r="AR24" s="408"/>
      <c r="AS24" s="408"/>
      <c r="AT24" s="357"/>
      <c r="AU24" s="408"/>
      <c r="AV24" s="408"/>
      <c r="AW24" s="357"/>
      <c r="AX24" s="408"/>
      <c r="AY24" s="408"/>
      <c r="AZ24" s="357"/>
      <c r="BA24" s="408"/>
      <c r="BB24" s="408"/>
      <c r="BC24" s="357"/>
      <c r="BD24" s="408"/>
      <c r="BE24" s="408"/>
      <c r="BF24" s="357"/>
      <c r="BG24" s="408"/>
      <c r="BH24" s="408"/>
      <c r="BI24" s="357"/>
      <c r="BJ24" s="408"/>
      <c r="BK24" s="408"/>
      <c r="BL24" s="408"/>
      <c r="BM24" s="357"/>
      <c r="BO24" s="357"/>
      <c r="BP24" s="357"/>
      <c r="BQ24" s="357"/>
      <c r="BR24" s="357"/>
      <c r="BT24" s="329"/>
    </row>
    <row r="25" spans="1:72" s="106" customFormat="1" x14ac:dyDescent="0.25">
      <c r="A25" s="322"/>
      <c r="B25" s="164" t="s">
        <v>561</v>
      </c>
      <c r="C25" s="103"/>
      <c r="D25" s="412"/>
      <c r="E25" s="383"/>
      <c r="F25" s="374"/>
      <c r="G25" s="412"/>
      <c r="H25" s="383"/>
      <c r="I25" s="374"/>
      <c r="J25" s="412"/>
      <c r="K25" s="348"/>
      <c r="L25" s="374"/>
      <c r="M25" s="412"/>
      <c r="N25" s="348"/>
      <c r="O25" s="374"/>
      <c r="P25" s="412"/>
      <c r="Q25" s="348"/>
      <c r="R25" s="374"/>
      <c r="S25" s="412"/>
      <c r="T25" s="348"/>
      <c r="U25" s="374"/>
      <c r="V25" s="412"/>
      <c r="W25" s="348"/>
      <c r="X25" s="374"/>
      <c r="Y25" s="412"/>
      <c r="Z25" s="348"/>
      <c r="AA25" s="374"/>
      <c r="AB25" s="412"/>
      <c r="AC25" s="348"/>
      <c r="AD25" s="374"/>
      <c r="AE25" s="412"/>
      <c r="AF25" s="348"/>
      <c r="AG25" s="374"/>
      <c r="AH25" s="412"/>
      <c r="AI25" s="348"/>
      <c r="AJ25" s="374"/>
      <c r="AK25" s="412"/>
      <c r="AL25" s="348"/>
      <c r="AM25" s="374"/>
      <c r="AN25" s="412"/>
      <c r="AO25" s="348"/>
      <c r="AP25" s="374"/>
      <c r="AQ25" s="412"/>
      <c r="AR25" s="348"/>
      <c r="AS25" s="374"/>
      <c r="AT25" s="412"/>
      <c r="AU25" s="348"/>
      <c r="AV25" s="374"/>
      <c r="AW25" s="412"/>
      <c r="AX25" s="348"/>
      <c r="AY25" s="374"/>
      <c r="AZ25" s="412"/>
      <c r="BA25" s="348"/>
      <c r="BB25" s="374"/>
      <c r="BC25" s="412"/>
      <c r="BD25" s="348"/>
      <c r="BE25" s="374"/>
      <c r="BF25" s="412"/>
      <c r="BG25" s="348"/>
      <c r="BH25" s="374"/>
      <c r="BI25" s="412"/>
      <c r="BJ25" s="348"/>
      <c r="BK25" s="374"/>
      <c r="BL25" s="374"/>
      <c r="BM25" s="342"/>
      <c r="BN25" s="221"/>
      <c r="BO25" s="357"/>
      <c r="BP25" s="357"/>
      <c r="BQ25" s="357"/>
      <c r="BR25" s="357"/>
      <c r="BT25" s="329"/>
    </row>
    <row r="26" spans="1:72" x14ac:dyDescent="0.25">
      <c r="A26" s="322"/>
      <c r="BO26" s="357"/>
      <c r="BP26" s="357"/>
      <c r="BQ26" s="357"/>
      <c r="BR26" s="357"/>
      <c r="BT26" s="329"/>
    </row>
    <row r="27" spans="1:72" s="329" customFormat="1" x14ac:dyDescent="0.25">
      <c r="A27" s="322"/>
      <c r="B27" s="6"/>
      <c r="D27" s="209"/>
      <c r="E27" s="362"/>
      <c r="F27" s="363"/>
      <c r="G27" s="209"/>
      <c r="H27" s="362"/>
      <c r="I27" s="363"/>
      <c r="J27" s="209"/>
      <c r="K27" s="364"/>
      <c r="L27" s="365"/>
      <c r="M27" s="209"/>
      <c r="N27" s="362"/>
      <c r="O27" s="363"/>
      <c r="P27" s="209"/>
      <c r="Q27" s="362"/>
      <c r="R27" s="363"/>
      <c r="S27" s="209"/>
      <c r="T27" s="362"/>
      <c r="U27" s="363"/>
      <c r="V27" s="209"/>
      <c r="W27" s="362"/>
      <c r="X27" s="363"/>
      <c r="Y27" s="209"/>
      <c r="Z27" s="362"/>
      <c r="AA27" s="363"/>
      <c r="AB27" s="209"/>
      <c r="AC27" s="362"/>
      <c r="AD27" s="363"/>
      <c r="AE27" s="209"/>
      <c r="AF27" s="362"/>
      <c r="AG27" s="363"/>
      <c r="AH27" s="209"/>
      <c r="AI27" s="362"/>
      <c r="AJ27" s="363"/>
      <c r="AK27" s="209"/>
      <c r="AL27" s="362"/>
      <c r="AM27" s="363"/>
      <c r="AN27" s="209"/>
      <c r="AO27" s="362"/>
      <c r="AP27" s="363"/>
      <c r="AQ27" s="209"/>
      <c r="AR27" s="362"/>
      <c r="AS27" s="363"/>
      <c r="AT27" s="209"/>
      <c r="AU27" s="362"/>
      <c r="AV27" s="363"/>
      <c r="AW27" s="209"/>
      <c r="AX27" s="362"/>
      <c r="AY27" s="363"/>
      <c r="AZ27" s="209"/>
      <c r="BA27" s="362"/>
      <c r="BB27" s="363"/>
      <c r="BC27" s="209"/>
      <c r="BD27" s="362"/>
      <c r="BE27" s="363"/>
      <c r="BF27" s="209"/>
      <c r="BG27" s="362"/>
      <c r="BH27" s="363"/>
      <c r="BI27" s="209"/>
      <c r="BJ27" s="362"/>
      <c r="BK27" s="363"/>
      <c r="BL27" s="363"/>
      <c r="BM27" s="366"/>
      <c r="BN27" s="209"/>
      <c r="BO27" s="357"/>
      <c r="BP27" s="357"/>
      <c r="BQ27" s="357"/>
      <c r="BR27" s="357"/>
    </row>
    <row r="28" spans="1:72" x14ac:dyDescent="0.25">
      <c r="A28" s="322"/>
      <c r="B28" s="13" t="s">
        <v>113</v>
      </c>
      <c r="C28" s="28" t="s">
        <v>294</v>
      </c>
      <c r="D28" s="276" t="s">
        <v>128</v>
      </c>
      <c r="E28" s="340" t="s">
        <v>129</v>
      </c>
      <c r="F28" s="341" t="s">
        <v>130</v>
      </c>
      <c r="G28" s="276" t="s">
        <v>128</v>
      </c>
      <c r="H28" s="340" t="s">
        <v>129</v>
      </c>
      <c r="I28" s="341" t="s">
        <v>130</v>
      </c>
      <c r="J28" s="276" t="s">
        <v>128</v>
      </c>
      <c r="K28" s="340" t="s">
        <v>129</v>
      </c>
      <c r="L28" s="341" t="s">
        <v>130</v>
      </c>
      <c r="M28" s="276" t="s">
        <v>128</v>
      </c>
      <c r="N28" s="340" t="s">
        <v>129</v>
      </c>
      <c r="O28" s="341" t="s">
        <v>130</v>
      </c>
      <c r="P28" s="276" t="s">
        <v>128</v>
      </c>
      <c r="Q28" s="340" t="s">
        <v>129</v>
      </c>
      <c r="R28" s="341" t="s">
        <v>130</v>
      </c>
      <c r="S28" s="276" t="s">
        <v>128</v>
      </c>
      <c r="T28" s="340" t="s">
        <v>129</v>
      </c>
      <c r="U28" s="341" t="s">
        <v>130</v>
      </c>
      <c r="V28" s="276" t="s">
        <v>128</v>
      </c>
      <c r="W28" s="340" t="s">
        <v>129</v>
      </c>
      <c r="X28" s="341" t="s">
        <v>130</v>
      </c>
      <c r="Y28" s="276" t="s">
        <v>128</v>
      </c>
      <c r="Z28" s="340" t="s">
        <v>129</v>
      </c>
      <c r="AA28" s="341" t="s">
        <v>130</v>
      </c>
      <c r="AB28" s="276" t="s">
        <v>128</v>
      </c>
      <c r="AC28" s="340" t="s">
        <v>129</v>
      </c>
      <c r="AD28" s="341" t="s">
        <v>130</v>
      </c>
      <c r="AE28" s="276" t="s">
        <v>128</v>
      </c>
      <c r="AF28" s="340" t="s">
        <v>129</v>
      </c>
      <c r="AG28" s="341" t="s">
        <v>130</v>
      </c>
      <c r="AH28" s="276" t="s">
        <v>128</v>
      </c>
      <c r="AI28" s="340" t="s">
        <v>129</v>
      </c>
      <c r="AJ28" s="341" t="s">
        <v>130</v>
      </c>
      <c r="AK28" s="276" t="s">
        <v>128</v>
      </c>
      <c r="AL28" s="340" t="s">
        <v>129</v>
      </c>
      <c r="AM28" s="341" t="s">
        <v>130</v>
      </c>
      <c r="AN28" s="276" t="s">
        <v>128</v>
      </c>
      <c r="AO28" s="340" t="s">
        <v>129</v>
      </c>
      <c r="AP28" s="341" t="s">
        <v>130</v>
      </c>
      <c r="AQ28" s="276" t="s">
        <v>128</v>
      </c>
      <c r="AR28" s="340" t="s">
        <v>129</v>
      </c>
      <c r="AS28" s="341" t="s">
        <v>130</v>
      </c>
      <c r="AT28" s="276" t="s">
        <v>128</v>
      </c>
      <c r="AU28" s="340" t="s">
        <v>129</v>
      </c>
      <c r="AV28" s="341" t="s">
        <v>130</v>
      </c>
      <c r="AW28" s="276" t="s">
        <v>128</v>
      </c>
      <c r="AX28" s="340" t="s">
        <v>129</v>
      </c>
      <c r="AY28" s="341" t="s">
        <v>130</v>
      </c>
      <c r="AZ28" s="276" t="s">
        <v>128</v>
      </c>
      <c r="BA28" s="340" t="s">
        <v>129</v>
      </c>
      <c r="BB28" s="341" t="s">
        <v>130</v>
      </c>
      <c r="BC28" s="276" t="s">
        <v>128</v>
      </c>
      <c r="BD28" s="340" t="s">
        <v>129</v>
      </c>
      <c r="BE28" s="341" t="s">
        <v>130</v>
      </c>
      <c r="BF28" s="276" t="s">
        <v>128</v>
      </c>
      <c r="BG28" s="340" t="s">
        <v>129</v>
      </c>
      <c r="BH28" s="341" t="s">
        <v>130</v>
      </c>
      <c r="BI28" s="276" t="s">
        <v>128</v>
      </c>
      <c r="BJ28" s="340" t="s">
        <v>129</v>
      </c>
      <c r="BK28" s="341" t="s">
        <v>130</v>
      </c>
      <c r="BL28" s="341" t="s">
        <v>128</v>
      </c>
      <c r="BM28" s="350" t="s">
        <v>0</v>
      </c>
      <c r="BO28" s="357"/>
      <c r="BP28" s="357"/>
      <c r="BQ28" s="357"/>
      <c r="BR28" s="357"/>
      <c r="BT28" s="329"/>
    </row>
    <row r="29" spans="1:72" x14ac:dyDescent="0.25">
      <c r="A29" s="322"/>
      <c r="B29" s="93" t="s">
        <v>340</v>
      </c>
      <c r="C29" s="261">
        <v>3</v>
      </c>
      <c r="D29" s="353">
        <v>4</v>
      </c>
      <c r="E29" s="354"/>
      <c r="F29" s="355">
        <f t="shared" ref="F29:F63" si="25">D29*E$10</f>
        <v>20</v>
      </c>
      <c r="G29" s="353">
        <v>3</v>
      </c>
      <c r="H29" s="354"/>
      <c r="I29" s="355">
        <f t="shared" ref="I29:I62" si="26">G29*H$10</f>
        <v>9</v>
      </c>
      <c r="J29" s="353">
        <v>3</v>
      </c>
      <c r="K29" s="354"/>
      <c r="L29" s="367">
        <f t="shared" ref="L29:L63" si="27">J29*K$10</f>
        <v>6</v>
      </c>
      <c r="M29" s="353">
        <v>2</v>
      </c>
      <c r="N29" s="354"/>
      <c r="O29" s="355">
        <f t="shared" ref="O29:O63" si="28">M29*N$10</f>
        <v>6</v>
      </c>
      <c r="P29" s="353">
        <v>1</v>
      </c>
      <c r="Q29" s="354"/>
      <c r="R29" s="355">
        <f t="shared" ref="R29:R63" si="29">P29*Q$10</f>
        <v>2</v>
      </c>
      <c r="S29" s="353">
        <v>2</v>
      </c>
      <c r="T29" s="354"/>
      <c r="U29" s="355">
        <f t="shared" ref="U29:U63" si="30">S29*T$10</f>
        <v>10</v>
      </c>
      <c r="V29" s="353">
        <v>2</v>
      </c>
      <c r="W29" s="354"/>
      <c r="X29" s="355">
        <f t="shared" ref="X29:X63" si="31">V29*W$10</f>
        <v>6</v>
      </c>
      <c r="Y29" s="353">
        <v>1</v>
      </c>
      <c r="Z29" s="354"/>
      <c r="AA29" s="355">
        <f t="shared" ref="AA29:AA63" si="32">Y29*Z$10</f>
        <v>1</v>
      </c>
      <c r="AB29" s="353">
        <v>1</v>
      </c>
      <c r="AC29" s="354"/>
      <c r="AD29" s="355">
        <f t="shared" ref="AD29:AD63" si="33">AB29*AC$10</f>
        <v>2</v>
      </c>
      <c r="AE29" s="353">
        <v>1</v>
      </c>
      <c r="AF29" s="354"/>
      <c r="AG29" s="355">
        <f t="shared" ref="AG29:AG63" si="34">AE29*AF$10</f>
        <v>3</v>
      </c>
      <c r="AH29" s="353">
        <v>1</v>
      </c>
      <c r="AI29" s="354"/>
      <c r="AJ29" s="355">
        <f t="shared" ref="AJ29:AJ63" si="35">AH29*AI$10</f>
        <v>5</v>
      </c>
      <c r="AK29" s="353">
        <v>0</v>
      </c>
      <c r="AL29" s="354"/>
      <c r="AM29" s="355">
        <f t="shared" ref="AM29:AM63" si="36">AK29*AL$10</f>
        <v>0</v>
      </c>
      <c r="AN29" s="353">
        <v>1</v>
      </c>
      <c r="AO29" s="354"/>
      <c r="AP29" s="355">
        <f t="shared" ref="AP29:AP63" si="37">AN29*AO$10</f>
        <v>2</v>
      </c>
      <c r="AQ29" s="353">
        <v>0</v>
      </c>
      <c r="AR29" s="354"/>
      <c r="AS29" s="355">
        <f t="shared" ref="AS29:AS63" si="38">AQ29*AR$10</f>
        <v>0</v>
      </c>
      <c r="AT29" s="353">
        <v>2</v>
      </c>
      <c r="AU29" s="354"/>
      <c r="AV29" s="355">
        <f t="shared" ref="AV29:AV63" si="39">AT29*AU$10</f>
        <v>6</v>
      </c>
      <c r="AW29" s="353">
        <v>1</v>
      </c>
      <c r="AX29" s="354"/>
      <c r="AY29" s="355">
        <f t="shared" ref="AY29:AY63" si="40">AW29*AX$10</f>
        <v>2</v>
      </c>
      <c r="AZ29" s="353">
        <v>2</v>
      </c>
      <c r="BA29" s="354"/>
      <c r="BB29" s="355">
        <f t="shared" ref="BB29:BB63" si="41">AZ29*BA$10</f>
        <v>6</v>
      </c>
      <c r="BC29" s="353">
        <v>1</v>
      </c>
      <c r="BD29" s="354"/>
      <c r="BE29" s="355">
        <f t="shared" ref="BE29:BE63" si="42">BC29*BD$10</f>
        <v>4</v>
      </c>
      <c r="BF29" s="353">
        <v>2</v>
      </c>
      <c r="BG29" s="354"/>
      <c r="BH29" s="355">
        <f t="shared" ref="BH29:BH63" si="43">BF29*BG$10</f>
        <v>4</v>
      </c>
      <c r="BI29" s="353">
        <v>2</v>
      </c>
      <c r="BJ29" s="354"/>
      <c r="BK29" s="355">
        <f t="shared" ref="BK29:BK63" si="44">BI29*BJ$10</f>
        <v>2</v>
      </c>
      <c r="BL29" s="356">
        <v>3</v>
      </c>
      <c r="BM29" s="357">
        <f t="shared" ref="BM29:BM63" si="45">(F29+I29+L29+O29+R29+U29+X29+AA29+AD29+AG29+AJ29+AM29+AP29+AS29+AV29+AY29+BB29+BE29+BH29+BK29)*BL29</f>
        <v>288</v>
      </c>
      <c r="BO29" s="357">
        <f t="shared" si="21"/>
        <v>129</v>
      </c>
      <c r="BP29" s="357">
        <f t="shared" si="22"/>
        <v>66</v>
      </c>
      <c r="BQ29" s="357">
        <f t="shared" si="23"/>
        <v>39</v>
      </c>
      <c r="BR29" s="357">
        <f t="shared" si="24"/>
        <v>54</v>
      </c>
      <c r="BT29" s="329"/>
    </row>
    <row r="30" spans="1:72" ht="25.5" x14ac:dyDescent="0.25">
      <c r="A30" s="322"/>
      <c r="B30" s="94" t="s">
        <v>341</v>
      </c>
      <c r="C30" s="261">
        <v>2</v>
      </c>
      <c r="D30" s="353">
        <v>3</v>
      </c>
      <c r="E30" s="354"/>
      <c r="F30" s="355">
        <f t="shared" si="25"/>
        <v>15</v>
      </c>
      <c r="G30" s="353">
        <v>5</v>
      </c>
      <c r="H30" s="354"/>
      <c r="I30" s="355">
        <f t="shared" si="26"/>
        <v>15</v>
      </c>
      <c r="J30" s="353">
        <v>4</v>
      </c>
      <c r="K30" s="354"/>
      <c r="L30" s="367">
        <f t="shared" si="27"/>
        <v>8</v>
      </c>
      <c r="M30" s="353">
        <v>4</v>
      </c>
      <c r="N30" s="354"/>
      <c r="O30" s="355">
        <f t="shared" si="28"/>
        <v>12</v>
      </c>
      <c r="P30" s="353">
        <v>3</v>
      </c>
      <c r="Q30" s="354"/>
      <c r="R30" s="355">
        <f t="shared" si="29"/>
        <v>6</v>
      </c>
      <c r="S30" s="353">
        <v>2</v>
      </c>
      <c r="T30" s="354"/>
      <c r="U30" s="355">
        <f t="shared" si="30"/>
        <v>10</v>
      </c>
      <c r="V30" s="353">
        <v>2</v>
      </c>
      <c r="W30" s="354"/>
      <c r="X30" s="355">
        <f t="shared" si="31"/>
        <v>6</v>
      </c>
      <c r="Y30" s="353">
        <v>2</v>
      </c>
      <c r="Z30" s="354"/>
      <c r="AA30" s="355">
        <f t="shared" si="32"/>
        <v>2</v>
      </c>
      <c r="AB30" s="353">
        <v>1</v>
      </c>
      <c r="AC30" s="354"/>
      <c r="AD30" s="355">
        <f t="shared" si="33"/>
        <v>2</v>
      </c>
      <c r="AE30" s="353">
        <v>2</v>
      </c>
      <c r="AF30" s="354"/>
      <c r="AG30" s="355">
        <f t="shared" si="34"/>
        <v>6</v>
      </c>
      <c r="AH30" s="353">
        <v>2</v>
      </c>
      <c r="AI30" s="354"/>
      <c r="AJ30" s="355">
        <f t="shared" si="35"/>
        <v>10</v>
      </c>
      <c r="AK30" s="353">
        <v>1</v>
      </c>
      <c r="AL30" s="354"/>
      <c r="AM30" s="355">
        <f t="shared" si="36"/>
        <v>4</v>
      </c>
      <c r="AN30" s="353">
        <v>2</v>
      </c>
      <c r="AO30" s="354"/>
      <c r="AP30" s="355">
        <f t="shared" si="37"/>
        <v>4</v>
      </c>
      <c r="AQ30" s="353">
        <v>1</v>
      </c>
      <c r="AR30" s="354"/>
      <c r="AS30" s="355">
        <f t="shared" si="38"/>
        <v>3</v>
      </c>
      <c r="AT30" s="353">
        <v>3</v>
      </c>
      <c r="AU30" s="354"/>
      <c r="AV30" s="355">
        <f t="shared" si="39"/>
        <v>9</v>
      </c>
      <c r="AW30" s="353">
        <v>2</v>
      </c>
      <c r="AX30" s="354"/>
      <c r="AY30" s="355">
        <f t="shared" si="40"/>
        <v>4</v>
      </c>
      <c r="AZ30" s="353">
        <v>2</v>
      </c>
      <c r="BA30" s="354"/>
      <c r="BB30" s="355">
        <f t="shared" si="41"/>
        <v>6</v>
      </c>
      <c r="BC30" s="353">
        <v>1</v>
      </c>
      <c r="BD30" s="354"/>
      <c r="BE30" s="355">
        <f t="shared" si="42"/>
        <v>4</v>
      </c>
      <c r="BF30" s="353">
        <v>2</v>
      </c>
      <c r="BG30" s="354"/>
      <c r="BH30" s="355">
        <f t="shared" si="43"/>
        <v>4</v>
      </c>
      <c r="BI30" s="353">
        <v>3</v>
      </c>
      <c r="BJ30" s="354"/>
      <c r="BK30" s="355">
        <f t="shared" si="44"/>
        <v>3</v>
      </c>
      <c r="BL30" s="356">
        <v>4</v>
      </c>
      <c r="BM30" s="357">
        <f t="shared" si="45"/>
        <v>532</v>
      </c>
      <c r="BO30" s="357">
        <f t="shared" si="21"/>
        <v>224</v>
      </c>
      <c r="BP30" s="357">
        <f t="shared" si="22"/>
        <v>104</v>
      </c>
      <c r="BQ30" s="357">
        <f t="shared" si="23"/>
        <v>120</v>
      </c>
      <c r="BR30" s="357">
        <f t="shared" si="24"/>
        <v>84</v>
      </c>
      <c r="BT30" s="329"/>
    </row>
    <row r="31" spans="1:72" x14ac:dyDescent="0.25">
      <c r="A31" s="322"/>
      <c r="B31" s="93" t="s">
        <v>342</v>
      </c>
      <c r="C31" s="261">
        <v>0</v>
      </c>
      <c r="D31" s="353">
        <v>3</v>
      </c>
      <c r="E31" s="354"/>
      <c r="F31" s="355">
        <f t="shared" si="25"/>
        <v>15</v>
      </c>
      <c r="G31" s="353">
        <v>3</v>
      </c>
      <c r="H31" s="354"/>
      <c r="I31" s="355">
        <f t="shared" si="26"/>
        <v>9</v>
      </c>
      <c r="J31" s="353">
        <v>2</v>
      </c>
      <c r="K31" s="354"/>
      <c r="L31" s="367">
        <f t="shared" si="27"/>
        <v>4</v>
      </c>
      <c r="M31" s="353">
        <v>5</v>
      </c>
      <c r="N31" s="354"/>
      <c r="O31" s="355">
        <f t="shared" si="28"/>
        <v>15</v>
      </c>
      <c r="P31" s="353">
        <v>5</v>
      </c>
      <c r="Q31" s="354"/>
      <c r="R31" s="355">
        <f t="shared" si="29"/>
        <v>10</v>
      </c>
      <c r="S31" s="353">
        <v>2</v>
      </c>
      <c r="T31" s="354"/>
      <c r="U31" s="355">
        <f t="shared" si="30"/>
        <v>10</v>
      </c>
      <c r="V31" s="353">
        <v>2</v>
      </c>
      <c r="W31" s="354"/>
      <c r="X31" s="355">
        <f t="shared" si="31"/>
        <v>6</v>
      </c>
      <c r="Y31" s="353">
        <v>1</v>
      </c>
      <c r="Z31" s="354"/>
      <c r="AA31" s="355">
        <f t="shared" si="32"/>
        <v>1</v>
      </c>
      <c r="AB31" s="353">
        <v>1</v>
      </c>
      <c r="AC31" s="354"/>
      <c r="AD31" s="355">
        <f t="shared" si="33"/>
        <v>2</v>
      </c>
      <c r="AE31" s="353">
        <v>1</v>
      </c>
      <c r="AF31" s="354"/>
      <c r="AG31" s="355">
        <f t="shared" si="34"/>
        <v>3</v>
      </c>
      <c r="AH31" s="353">
        <v>1</v>
      </c>
      <c r="AI31" s="354"/>
      <c r="AJ31" s="355">
        <f t="shared" si="35"/>
        <v>5</v>
      </c>
      <c r="AK31" s="353">
        <v>1</v>
      </c>
      <c r="AL31" s="354"/>
      <c r="AM31" s="355">
        <f t="shared" si="36"/>
        <v>4</v>
      </c>
      <c r="AN31" s="353">
        <v>2</v>
      </c>
      <c r="AO31" s="354"/>
      <c r="AP31" s="355">
        <f t="shared" si="37"/>
        <v>4</v>
      </c>
      <c r="AQ31" s="353">
        <v>1</v>
      </c>
      <c r="AR31" s="354"/>
      <c r="AS31" s="355">
        <f t="shared" si="38"/>
        <v>3</v>
      </c>
      <c r="AT31" s="353">
        <v>2</v>
      </c>
      <c r="AU31" s="354"/>
      <c r="AV31" s="355">
        <f t="shared" si="39"/>
        <v>6</v>
      </c>
      <c r="AW31" s="353">
        <v>1</v>
      </c>
      <c r="AX31" s="354"/>
      <c r="AY31" s="355">
        <f t="shared" si="40"/>
        <v>2</v>
      </c>
      <c r="AZ31" s="353">
        <v>2</v>
      </c>
      <c r="BA31" s="354"/>
      <c r="BB31" s="355">
        <f t="shared" si="41"/>
        <v>6</v>
      </c>
      <c r="BC31" s="353">
        <v>1</v>
      </c>
      <c r="BD31" s="354"/>
      <c r="BE31" s="355">
        <f t="shared" si="42"/>
        <v>4</v>
      </c>
      <c r="BF31" s="353">
        <v>2</v>
      </c>
      <c r="BG31" s="354"/>
      <c r="BH31" s="355">
        <f t="shared" si="43"/>
        <v>4</v>
      </c>
      <c r="BI31" s="353">
        <v>2</v>
      </c>
      <c r="BJ31" s="354"/>
      <c r="BK31" s="355">
        <f t="shared" si="44"/>
        <v>2</v>
      </c>
      <c r="BL31" s="356">
        <v>3</v>
      </c>
      <c r="BM31" s="357">
        <f t="shared" si="45"/>
        <v>345</v>
      </c>
      <c r="BO31" s="357">
        <f t="shared" si="21"/>
        <v>159</v>
      </c>
      <c r="BP31" s="357">
        <f t="shared" si="22"/>
        <v>66</v>
      </c>
      <c r="BQ31" s="357">
        <f t="shared" si="23"/>
        <v>66</v>
      </c>
      <c r="BR31" s="357">
        <f t="shared" si="24"/>
        <v>54</v>
      </c>
      <c r="BT31" s="329"/>
    </row>
    <row r="32" spans="1:72" x14ac:dyDescent="0.25">
      <c r="A32" s="322"/>
      <c r="B32" s="93" t="s">
        <v>343</v>
      </c>
      <c r="C32" s="261">
        <v>2</v>
      </c>
      <c r="D32" s="353">
        <v>2</v>
      </c>
      <c r="E32" s="354"/>
      <c r="F32" s="355">
        <f t="shared" si="25"/>
        <v>10</v>
      </c>
      <c r="G32" s="353">
        <v>4</v>
      </c>
      <c r="H32" s="354"/>
      <c r="I32" s="355">
        <f t="shared" si="26"/>
        <v>12</v>
      </c>
      <c r="J32" s="353">
        <v>4</v>
      </c>
      <c r="K32" s="354"/>
      <c r="L32" s="367">
        <f t="shared" si="27"/>
        <v>8</v>
      </c>
      <c r="M32" s="353">
        <v>3</v>
      </c>
      <c r="N32" s="354"/>
      <c r="O32" s="355">
        <f t="shared" si="28"/>
        <v>9</v>
      </c>
      <c r="P32" s="353">
        <v>2</v>
      </c>
      <c r="Q32" s="354"/>
      <c r="R32" s="355">
        <f t="shared" si="29"/>
        <v>4</v>
      </c>
      <c r="S32" s="353">
        <v>2</v>
      </c>
      <c r="T32" s="354"/>
      <c r="U32" s="355">
        <f t="shared" si="30"/>
        <v>10</v>
      </c>
      <c r="V32" s="353">
        <v>2</v>
      </c>
      <c r="W32" s="354"/>
      <c r="X32" s="355">
        <f t="shared" si="31"/>
        <v>6</v>
      </c>
      <c r="Y32" s="353">
        <v>2</v>
      </c>
      <c r="Z32" s="354"/>
      <c r="AA32" s="355">
        <f t="shared" si="32"/>
        <v>2</v>
      </c>
      <c r="AB32" s="353">
        <v>1</v>
      </c>
      <c r="AC32" s="354"/>
      <c r="AD32" s="355">
        <f t="shared" si="33"/>
        <v>2</v>
      </c>
      <c r="AE32" s="353">
        <v>1</v>
      </c>
      <c r="AF32" s="354"/>
      <c r="AG32" s="355">
        <f t="shared" si="34"/>
        <v>3</v>
      </c>
      <c r="AH32" s="353">
        <v>2</v>
      </c>
      <c r="AI32" s="354"/>
      <c r="AJ32" s="355">
        <f t="shared" si="35"/>
        <v>10</v>
      </c>
      <c r="AK32" s="353">
        <v>2</v>
      </c>
      <c r="AL32" s="354"/>
      <c r="AM32" s="355">
        <f t="shared" si="36"/>
        <v>8</v>
      </c>
      <c r="AN32" s="353">
        <v>2</v>
      </c>
      <c r="AO32" s="354"/>
      <c r="AP32" s="355">
        <f t="shared" si="37"/>
        <v>4</v>
      </c>
      <c r="AQ32" s="353">
        <v>1</v>
      </c>
      <c r="AR32" s="354"/>
      <c r="AS32" s="355">
        <f t="shared" si="38"/>
        <v>3</v>
      </c>
      <c r="AT32" s="353">
        <v>2</v>
      </c>
      <c r="AU32" s="354"/>
      <c r="AV32" s="355">
        <f t="shared" si="39"/>
        <v>6</v>
      </c>
      <c r="AW32" s="353">
        <v>2</v>
      </c>
      <c r="AX32" s="354"/>
      <c r="AY32" s="355">
        <f t="shared" si="40"/>
        <v>4</v>
      </c>
      <c r="AZ32" s="353">
        <v>2</v>
      </c>
      <c r="BA32" s="354"/>
      <c r="BB32" s="355">
        <f t="shared" si="41"/>
        <v>6</v>
      </c>
      <c r="BC32" s="353">
        <v>1</v>
      </c>
      <c r="BD32" s="354"/>
      <c r="BE32" s="355">
        <f t="shared" si="42"/>
        <v>4</v>
      </c>
      <c r="BF32" s="353">
        <v>2</v>
      </c>
      <c r="BG32" s="354"/>
      <c r="BH32" s="355">
        <f t="shared" si="43"/>
        <v>4</v>
      </c>
      <c r="BI32" s="353">
        <v>3</v>
      </c>
      <c r="BJ32" s="354"/>
      <c r="BK32" s="355">
        <f t="shared" si="44"/>
        <v>3</v>
      </c>
      <c r="BL32" s="356">
        <v>3</v>
      </c>
      <c r="BM32" s="357">
        <f t="shared" si="45"/>
        <v>354</v>
      </c>
      <c r="BO32" s="357">
        <f t="shared" si="21"/>
        <v>129</v>
      </c>
      <c r="BP32" s="357">
        <f t="shared" si="22"/>
        <v>69</v>
      </c>
      <c r="BQ32" s="357">
        <f t="shared" si="23"/>
        <v>93</v>
      </c>
      <c r="BR32" s="357">
        <f t="shared" si="24"/>
        <v>63</v>
      </c>
      <c r="BT32" s="329"/>
    </row>
    <row r="33" spans="1:72" x14ac:dyDescent="0.25">
      <c r="A33" s="322"/>
      <c r="B33" s="93" t="s">
        <v>344</v>
      </c>
      <c r="C33" s="261">
        <v>1</v>
      </c>
      <c r="D33" s="353">
        <v>3</v>
      </c>
      <c r="E33" s="354"/>
      <c r="F33" s="355">
        <f t="shared" si="25"/>
        <v>15</v>
      </c>
      <c r="G33" s="353">
        <v>3</v>
      </c>
      <c r="H33" s="354"/>
      <c r="I33" s="355">
        <f t="shared" si="26"/>
        <v>9</v>
      </c>
      <c r="J33" s="353">
        <v>3</v>
      </c>
      <c r="K33" s="354"/>
      <c r="L33" s="367">
        <f t="shared" si="27"/>
        <v>6</v>
      </c>
      <c r="M33" s="353">
        <v>4</v>
      </c>
      <c r="N33" s="354"/>
      <c r="O33" s="355">
        <f t="shared" si="28"/>
        <v>12</v>
      </c>
      <c r="P33" s="353">
        <v>2</v>
      </c>
      <c r="Q33" s="354"/>
      <c r="R33" s="355">
        <f t="shared" si="29"/>
        <v>4</v>
      </c>
      <c r="S33" s="353">
        <v>2</v>
      </c>
      <c r="T33" s="354"/>
      <c r="U33" s="355">
        <f t="shared" si="30"/>
        <v>10</v>
      </c>
      <c r="V33" s="353">
        <v>2</v>
      </c>
      <c r="W33" s="354"/>
      <c r="X33" s="355">
        <f t="shared" si="31"/>
        <v>6</v>
      </c>
      <c r="Y33" s="353">
        <v>1</v>
      </c>
      <c r="Z33" s="354"/>
      <c r="AA33" s="355">
        <f t="shared" si="32"/>
        <v>1</v>
      </c>
      <c r="AB33" s="353">
        <v>1</v>
      </c>
      <c r="AC33" s="354"/>
      <c r="AD33" s="355">
        <f t="shared" si="33"/>
        <v>2</v>
      </c>
      <c r="AE33" s="353">
        <v>1</v>
      </c>
      <c r="AF33" s="354"/>
      <c r="AG33" s="355">
        <f t="shared" si="34"/>
        <v>3</v>
      </c>
      <c r="AH33" s="353">
        <v>2</v>
      </c>
      <c r="AI33" s="354"/>
      <c r="AJ33" s="355">
        <f t="shared" si="35"/>
        <v>10</v>
      </c>
      <c r="AK33" s="353">
        <v>2</v>
      </c>
      <c r="AL33" s="354"/>
      <c r="AM33" s="355">
        <f t="shared" si="36"/>
        <v>8</v>
      </c>
      <c r="AN33" s="353">
        <v>2</v>
      </c>
      <c r="AO33" s="354"/>
      <c r="AP33" s="355">
        <f t="shared" si="37"/>
        <v>4</v>
      </c>
      <c r="AQ33" s="353">
        <v>1</v>
      </c>
      <c r="AR33" s="354"/>
      <c r="AS33" s="355">
        <f t="shared" si="38"/>
        <v>3</v>
      </c>
      <c r="AT33" s="353">
        <v>2</v>
      </c>
      <c r="AU33" s="354"/>
      <c r="AV33" s="355">
        <f t="shared" si="39"/>
        <v>6</v>
      </c>
      <c r="AW33" s="353">
        <v>2</v>
      </c>
      <c r="AX33" s="354"/>
      <c r="AY33" s="355">
        <f t="shared" si="40"/>
        <v>4</v>
      </c>
      <c r="AZ33" s="353">
        <v>2</v>
      </c>
      <c r="BA33" s="354"/>
      <c r="BB33" s="355">
        <f t="shared" si="41"/>
        <v>6</v>
      </c>
      <c r="BC33" s="353">
        <v>1</v>
      </c>
      <c r="BD33" s="354"/>
      <c r="BE33" s="355">
        <f t="shared" si="42"/>
        <v>4</v>
      </c>
      <c r="BF33" s="353">
        <v>2</v>
      </c>
      <c r="BG33" s="354"/>
      <c r="BH33" s="355">
        <f t="shared" si="43"/>
        <v>4</v>
      </c>
      <c r="BI33" s="353">
        <v>3</v>
      </c>
      <c r="BJ33" s="354"/>
      <c r="BK33" s="355">
        <f t="shared" si="44"/>
        <v>3</v>
      </c>
      <c r="BL33" s="356">
        <v>3</v>
      </c>
      <c r="BM33" s="357">
        <f t="shared" si="45"/>
        <v>360</v>
      </c>
      <c r="BO33" s="357">
        <f t="shared" si="21"/>
        <v>138</v>
      </c>
      <c r="BP33" s="357">
        <f t="shared" si="22"/>
        <v>66</v>
      </c>
      <c r="BQ33" s="357">
        <f t="shared" si="23"/>
        <v>93</v>
      </c>
      <c r="BR33" s="357">
        <f t="shared" si="24"/>
        <v>63</v>
      </c>
      <c r="BT33" s="329"/>
    </row>
    <row r="34" spans="1:72" x14ac:dyDescent="0.25">
      <c r="A34" s="322"/>
      <c r="B34" s="93" t="s">
        <v>345</v>
      </c>
      <c r="C34" s="261">
        <v>0</v>
      </c>
      <c r="D34" s="353">
        <v>3</v>
      </c>
      <c r="E34" s="354"/>
      <c r="F34" s="355">
        <f t="shared" si="25"/>
        <v>15</v>
      </c>
      <c r="G34" s="353">
        <v>4</v>
      </c>
      <c r="H34" s="354"/>
      <c r="I34" s="355">
        <f t="shared" si="26"/>
        <v>12</v>
      </c>
      <c r="J34" s="353">
        <v>3</v>
      </c>
      <c r="K34" s="354"/>
      <c r="L34" s="367">
        <f t="shared" si="27"/>
        <v>6</v>
      </c>
      <c r="M34" s="353">
        <v>3</v>
      </c>
      <c r="N34" s="354"/>
      <c r="O34" s="355">
        <f t="shared" si="28"/>
        <v>9</v>
      </c>
      <c r="P34" s="353">
        <v>2</v>
      </c>
      <c r="Q34" s="354"/>
      <c r="R34" s="355">
        <f t="shared" si="29"/>
        <v>4</v>
      </c>
      <c r="S34" s="353">
        <v>2</v>
      </c>
      <c r="T34" s="354"/>
      <c r="U34" s="355">
        <f t="shared" si="30"/>
        <v>10</v>
      </c>
      <c r="V34" s="353">
        <v>2</v>
      </c>
      <c r="W34" s="354"/>
      <c r="X34" s="355">
        <f t="shared" si="31"/>
        <v>6</v>
      </c>
      <c r="Y34" s="353">
        <v>1</v>
      </c>
      <c r="Z34" s="354"/>
      <c r="AA34" s="355">
        <f t="shared" si="32"/>
        <v>1</v>
      </c>
      <c r="AB34" s="353">
        <v>1</v>
      </c>
      <c r="AC34" s="354"/>
      <c r="AD34" s="355">
        <f t="shared" si="33"/>
        <v>2</v>
      </c>
      <c r="AE34" s="353">
        <v>1</v>
      </c>
      <c r="AF34" s="354"/>
      <c r="AG34" s="355">
        <f t="shared" si="34"/>
        <v>3</v>
      </c>
      <c r="AH34" s="353">
        <v>2</v>
      </c>
      <c r="AI34" s="354"/>
      <c r="AJ34" s="355">
        <f t="shared" si="35"/>
        <v>10</v>
      </c>
      <c r="AK34" s="353">
        <v>2</v>
      </c>
      <c r="AL34" s="354"/>
      <c r="AM34" s="355">
        <f t="shared" si="36"/>
        <v>8</v>
      </c>
      <c r="AN34" s="353">
        <v>2</v>
      </c>
      <c r="AO34" s="354"/>
      <c r="AP34" s="355">
        <f t="shared" si="37"/>
        <v>4</v>
      </c>
      <c r="AQ34" s="353">
        <v>1</v>
      </c>
      <c r="AR34" s="354"/>
      <c r="AS34" s="355">
        <f t="shared" si="38"/>
        <v>3</v>
      </c>
      <c r="AT34" s="353">
        <v>3</v>
      </c>
      <c r="AU34" s="354"/>
      <c r="AV34" s="355">
        <f t="shared" si="39"/>
        <v>9</v>
      </c>
      <c r="AW34" s="353">
        <v>2</v>
      </c>
      <c r="AX34" s="354"/>
      <c r="AY34" s="355">
        <f t="shared" si="40"/>
        <v>4</v>
      </c>
      <c r="AZ34" s="353">
        <v>2</v>
      </c>
      <c r="BA34" s="354"/>
      <c r="BB34" s="355">
        <f t="shared" si="41"/>
        <v>6</v>
      </c>
      <c r="BC34" s="353">
        <v>1</v>
      </c>
      <c r="BD34" s="354"/>
      <c r="BE34" s="355">
        <f t="shared" si="42"/>
        <v>4</v>
      </c>
      <c r="BF34" s="353">
        <v>2</v>
      </c>
      <c r="BG34" s="354"/>
      <c r="BH34" s="355">
        <f t="shared" si="43"/>
        <v>4</v>
      </c>
      <c r="BI34" s="353">
        <v>3</v>
      </c>
      <c r="BJ34" s="354"/>
      <c r="BK34" s="355">
        <f t="shared" si="44"/>
        <v>3</v>
      </c>
      <c r="BL34" s="356">
        <v>3</v>
      </c>
      <c r="BM34" s="357">
        <f t="shared" si="45"/>
        <v>369</v>
      </c>
      <c r="BO34" s="357">
        <f t="shared" si="21"/>
        <v>138</v>
      </c>
      <c r="BP34" s="357">
        <f t="shared" si="22"/>
        <v>66</v>
      </c>
      <c r="BQ34" s="357">
        <f t="shared" si="23"/>
        <v>102</v>
      </c>
      <c r="BR34" s="357">
        <f t="shared" si="24"/>
        <v>63</v>
      </c>
      <c r="BT34" s="329"/>
    </row>
    <row r="35" spans="1:72" x14ac:dyDescent="0.25">
      <c r="A35" s="322"/>
      <c r="B35" s="93" t="s">
        <v>346</v>
      </c>
      <c r="C35" s="261">
        <v>0</v>
      </c>
      <c r="D35" s="353">
        <v>3</v>
      </c>
      <c r="E35" s="354"/>
      <c r="F35" s="355">
        <f t="shared" si="25"/>
        <v>15</v>
      </c>
      <c r="G35" s="353">
        <v>3</v>
      </c>
      <c r="H35" s="354"/>
      <c r="I35" s="355">
        <f t="shared" si="26"/>
        <v>9</v>
      </c>
      <c r="J35" s="353">
        <v>4</v>
      </c>
      <c r="K35" s="354"/>
      <c r="L35" s="367">
        <f t="shared" si="27"/>
        <v>8</v>
      </c>
      <c r="M35" s="353">
        <v>4</v>
      </c>
      <c r="N35" s="354"/>
      <c r="O35" s="355">
        <f t="shared" si="28"/>
        <v>12</v>
      </c>
      <c r="P35" s="353">
        <v>2</v>
      </c>
      <c r="Q35" s="354"/>
      <c r="R35" s="355">
        <f t="shared" si="29"/>
        <v>4</v>
      </c>
      <c r="S35" s="353">
        <v>2</v>
      </c>
      <c r="T35" s="354"/>
      <c r="U35" s="355">
        <f t="shared" si="30"/>
        <v>10</v>
      </c>
      <c r="V35" s="353">
        <v>2</v>
      </c>
      <c r="W35" s="354"/>
      <c r="X35" s="355">
        <f t="shared" si="31"/>
        <v>6</v>
      </c>
      <c r="Y35" s="353">
        <v>2</v>
      </c>
      <c r="Z35" s="354"/>
      <c r="AA35" s="355">
        <f t="shared" si="32"/>
        <v>2</v>
      </c>
      <c r="AB35" s="353">
        <v>1</v>
      </c>
      <c r="AC35" s="354"/>
      <c r="AD35" s="355">
        <f t="shared" si="33"/>
        <v>2</v>
      </c>
      <c r="AE35" s="353">
        <v>1</v>
      </c>
      <c r="AF35" s="354"/>
      <c r="AG35" s="355">
        <f t="shared" si="34"/>
        <v>3</v>
      </c>
      <c r="AH35" s="353">
        <v>2</v>
      </c>
      <c r="AI35" s="354"/>
      <c r="AJ35" s="355">
        <f t="shared" si="35"/>
        <v>10</v>
      </c>
      <c r="AK35" s="353">
        <v>2</v>
      </c>
      <c r="AL35" s="354"/>
      <c r="AM35" s="355">
        <f t="shared" si="36"/>
        <v>8</v>
      </c>
      <c r="AN35" s="353">
        <v>2</v>
      </c>
      <c r="AO35" s="354"/>
      <c r="AP35" s="355">
        <f t="shared" si="37"/>
        <v>4</v>
      </c>
      <c r="AQ35" s="353">
        <v>1</v>
      </c>
      <c r="AR35" s="354"/>
      <c r="AS35" s="355">
        <f t="shared" si="38"/>
        <v>3</v>
      </c>
      <c r="AT35" s="353">
        <v>2</v>
      </c>
      <c r="AU35" s="354"/>
      <c r="AV35" s="355">
        <f t="shared" si="39"/>
        <v>6</v>
      </c>
      <c r="AW35" s="353">
        <v>2</v>
      </c>
      <c r="AX35" s="354"/>
      <c r="AY35" s="355">
        <f t="shared" si="40"/>
        <v>4</v>
      </c>
      <c r="AZ35" s="353">
        <v>2</v>
      </c>
      <c r="BA35" s="354"/>
      <c r="BB35" s="355">
        <f t="shared" si="41"/>
        <v>6</v>
      </c>
      <c r="BC35" s="353">
        <v>1</v>
      </c>
      <c r="BD35" s="354"/>
      <c r="BE35" s="355">
        <f t="shared" si="42"/>
        <v>4</v>
      </c>
      <c r="BF35" s="353">
        <v>2</v>
      </c>
      <c r="BG35" s="354"/>
      <c r="BH35" s="355">
        <f t="shared" si="43"/>
        <v>4</v>
      </c>
      <c r="BI35" s="353">
        <v>3</v>
      </c>
      <c r="BJ35" s="354"/>
      <c r="BK35" s="355">
        <f t="shared" si="44"/>
        <v>3</v>
      </c>
      <c r="BL35" s="356">
        <v>3</v>
      </c>
      <c r="BM35" s="357">
        <f t="shared" si="45"/>
        <v>369</v>
      </c>
      <c r="BO35" s="357">
        <f t="shared" si="21"/>
        <v>144</v>
      </c>
      <c r="BP35" s="357">
        <f t="shared" si="22"/>
        <v>69</v>
      </c>
      <c r="BQ35" s="357">
        <f t="shared" si="23"/>
        <v>93</v>
      </c>
      <c r="BR35" s="357">
        <f t="shared" si="24"/>
        <v>63</v>
      </c>
      <c r="BT35" s="329"/>
    </row>
    <row r="36" spans="1:72" x14ac:dyDescent="0.25">
      <c r="A36" s="322"/>
      <c r="B36" s="93" t="s">
        <v>347</v>
      </c>
      <c r="C36" s="261">
        <v>2</v>
      </c>
      <c r="D36" s="353">
        <v>3</v>
      </c>
      <c r="E36" s="354"/>
      <c r="F36" s="355">
        <f t="shared" si="25"/>
        <v>15</v>
      </c>
      <c r="G36" s="353">
        <v>2</v>
      </c>
      <c r="H36" s="354"/>
      <c r="I36" s="355">
        <f t="shared" si="26"/>
        <v>6</v>
      </c>
      <c r="J36" s="353">
        <v>3</v>
      </c>
      <c r="K36" s="354"/>
      <c r="L36" s="367">
        <f t="shared" si="27"/>
        <v>6</v>
      </c>
      <c r="M36" s="353">
        <v>5</v>
      </c>
      <c r="N36" s="354"/>
      <c r="O36" s="355">
        <f t="shared" si="28"/>
        <v>15</v>
      </c>
      <c r="P36" s="353">
        <v>4</v>
      </c>
      <c r="Q36" s="354"/>
      <c r="R36" s="355">
        <f t="shared" si="29"/>
        <v>8</v>
      </c>
      <c r="S36" s="353">
        <v>2</v>
      </c>
      <c r="T36" s="354"/>
      <c r="U36" s="355">
        <f t="shared" si="30"/>
        <v>10</v>
      </c>
      <c r="V36" s="353">
        <v>2</v>
      </c>
      <c r="W36" s="354"/>
      <c r="X36" s="355">
        <f t="shared" si="31"/>
        <v>6</v>
      </c>
      <c r="Y36" s="353">
        <v>1</v>
      </c>
      <c r="Z36" s="354"/>
      <c r="AA36" s="355">
        <f t="shared" si="32"/>
        <v>1</v>
      </c>
      <c r="AB36" s="353">
        <v>1</v>
      </c>
      <c r="AC36" s="354"/>
      <c r="AD36" s="355">
        <f t="shared" si="33"/>
        <v>2</v>
      </c>
      <c r="AE36" s="353">
        <v>1</v>
      </c>
      <c r="AF36" s="354"/>
      <c r="AG36" s="355">
        <f t="shared" si="34"/>
        <v>3</v>
      </c>
      <c r="AH36" s="353">
        <v>1</v>
      </c>
      <c r="AI36" s="354"/>
      <c r="AJ36" s="355">
        <f t="shared" si="35"/>
        <v>5</v>
      </c>
      <c r="AK36" s="353">
        <v>2</v>
      </c>
      <c r="AL36" s="354"/>
      <c r="AM36" s="355">
        <f t="shared" si="36"/>
        <v>8</v>
      </c>
      <c r="AN36" s="353">
        <v>2</v>
      </c>
      <c r="AO36" s="354"/>
      <c r="AP36" s="355">
        <f t="shared" si="37"/>
        <v>4</v>
      </c>
      <c r="AQ36" s="353">
        <v>1</v>
      </c>
      <c r="AR36" s="354"/>
      <c r="AS36" s="355">
        <f t="shared" si="38"/>
        <v>3</v>
      </c>
      <c r="AT36" s="353">
        <v>2</v>
      </c>
      <c r="AU36" s="354"/>
      <c r="AV36" s="355">
        <f t="shared" si="39"/>
        <v>6</v>
      </c>
      <c r="AW36" s="353">
        <v>2</v>
      </c>
      <c r="AX36" s="354"/>
      <c r="AY36" s="355">
        <f t="shared" si="40"/>
        <v>4</v>
      </c>
      <c r="AZ36" s="353">
        <v>2</v>
      </c>
      <c r="BA36" s="354"/>
      <c r="BB36" s="355">
        <f t="shared" si="41"/>
        <v>6</v>
      </c>
      <c r="BC36" s="353">
        <v>1</v>
      </c>
      <c r="BD36" s="354"/>
      <c r="BE36" s="355">
        <f t="shared" si="42"/>
        <v>4</v>
      </c>
      <c r="BF36" s="353">
        <v>2</v>
      </c>
      <c r="BG36" s="354"/>
      <c r="BH36" s="355">
        <f t="shared" si="43"/>
        <v>4</v>
      </c>
      <c r="BI36" s="353">
        <v>3</v>
      </c>
      <c r="BJ36" s="354"/>
      <c r="BK36" s="355">
        <f t="shared" si="44"/>
        <v>3</v>
      </c>
      <c r="BL36" s="356">
        <v>3</v>
      </c>
      <c r="BM36" s="357">
        <f t="shared" si="45"/>
        <v>357</v>
      </c>
      <c r="BO36" s="357">
        <f t="shared" si="21"/>
        <v>150</v>
      </c>
      <c r="BP36" s="357">
        <f t="shared" si="22"/>
        <v>66</v>
      </c>
      <c r="BQ36" s="357">
        <f t="shared" si="23"/>
        <v>78</v>
      </c>
      <c r="BR36" s="357">
        <f t="shared" si="24"/>
        <v>63</v>
      </c>
      <c r="BT36" s="329"/>
    </row>
    <row r="37" spans="1:72" x14ac:dyDescent="0.25">
      <c r="A37" s="322"/>
      <c r="B37" s="93" t="s">
        <v>348</v>
      </c>
      <c r="C37" s="261">
        <v>0</v>
      </c>
      <c r="D37" s="353">
        <v>2</v>
      </c>
      <c r="E37" s="354"/>
      <c r="F37" s="355">
        <f t="shared" si="25"/>
        <v>10</v>
      </c>
      <c r="G37" s="353">
        <v>4</v>
      </c>
      <c r="H37" s="354"/>
      <c r="I37" s="355">
        <f t="shared" si="26"/>
        <v>12</v>
      </c>
      <c r="J37" s="353">
        <v>3</v>
      </c>
      <c r="K37" s="354"/>
      <c r="L37" s="367">
        <f t="shared" si="27"/>
        <v>6</v>
      </c>
      <c r="M37" s="353">
        <v>3</v>
      </c>
      <c r="N37" s="354"/>
      <c r="O37" s="355">
        <f t="shared" si="28"/>
        <v>9</v>
      </c>
      <c r="P37" s="353">
        <v>3</v>
      </c>
      <c r="Q37" s="354"/>
      <c r="R37" s="355">
        <f t="shared" si="29"/>
        <v>6</v>
      </c>
      <c r="S37" s="353">
        <v>2</v>
      </c>
      <c r="T37" s="354"/>
      <c r="U37" s="355">
        <f t="shared" si="30"/>
        <v>10</v>
      </c>
      <c r="V37" s="353">
        <v>2</v>
      </c>
      <c r="W37" s="354"/>
      <c r="X37" s="355">
        <f t="shared" si="31"/>
        <v>6</v>
      </c>
      <c r="Y37" s="353">
        <v>1</v>
      </c>
      <c r="Z37" s="354"/>
      <c r="AA37" s="355">
        <f t="shared" si="32"/>
        <v>1</v>
      </c>
      <c r="AB37" s="353">
        <v>1</v>
      </c>
      <c r="AC37" s="354"/>
      <c r="AD37" s="355">
        <f t="shared" si="33"/>
        <v>2</v>
      </c>
      <c r="AE37" s="353">
        <v>2</v>
      </c>
      <c r="AF37" s="354"/>
      <c r="AG37" s="355">
        <f t="shared" si="34"/>
        <v>6</v>
      </c>
      <c r="AH37" s="353">
        <v>1</v>
      </c>
      <c r="AI37" s="354"/>
      <c r="AJ37" s="355">
        <f t="shared" si="35"/>
        <v>5</v>
      </c>
      <c r="AK37" s="353">
        <v>2</v>
      </c>
      <c r="AL37" s="354"/>
      <c r="AM37" s="355">
        <f t="shared" si="36"/>
        <v>8</v>
      </c>
      <c r="AN37" s="353">
        <v>2</v>
      </c>
      <c r="AO37" s="354"/>
      <c r="AP37" s="355">
        <f t="shared" si="37"/>
        <v>4</v>
      </c>
      <c r="AQ37" s="353">
        <v>1</v>
      </c>
      <c r="AR37" s="354"/>
      <c r="AS37" s="355">
        <f t="shared" si="38"/>
        <v>3</v>
      </c>
      <c r="AT37" s="353">
        <v>2</v>
      </c>
      <c r="AU37" s="354"/>
      <c r="AV37" s="355">
        <f t="shared" si="39"/>
        <v>6</v>
      </c>
      <c r="AW37" s="353">
        <v>2</v>
      </c>
      <c r="AX37" s="354"/>
      <c r="AY37" s="355">
        <f t="shared" si="40"/>
        <v>4</v>
      </c>
      <c r="AZ37" s="353">
        <v>2</v>
      </c>
      <c r="BA37" s="354"/>
      <c r="BB37" s="355">
        <f t="shared" si="41"/>
        <v>6</v>
      </c>
      <c r="BC37" s="353">
        <v>1</v>
      </c>
      <c r="BD37" s="354"/>
      <c r="BE37" s="355">
        <f t="shared" si="42"/>
        <v>4</v>
      </c>
      <c r="BF37" s="353">
        <v>2</v>
      </c>
      <c r="BG37" s="354"/>
      <c r="BH37" s="355">
        <f t="shared" si="43"/>
        <v>4</v>
      </c>
      <c r="BI37" s="353">
        <v>3</v>
      </c>
      <c r="BJ37" s="354"/>
      <c r="BK37" s="355">
        <f t="shared" si="44"/>
        <v>3</v>
      </c>
      <c r="BL37" s="356">
        <v>3</v>
      </c>
      <c r="BM37" s="357">
        <f t="shared" si="45"/>
        <v>345</v>
      </c>
      <c r="BO37" s="357">
        <f t="shared" si="21"/>
        <v>129</v>
      </c>
      <c r="BP37" s="357">
        <f t="shared" si="22"/>
        <v>75</v>
      </c>
      <c r="BQ37" s="357">
        <f t="shared" si="23"/>
        <v>78</v>
      </c>
      <c r="BR37" s="357">
        <f t="shared" si="24"/>
        <v>63</v>
      </c>
      <c r="BT37" s="329"/>
    </row>
    <row r="38" spans="1:72" x14ac:dyDescent="0.25">
      <c r="A38" s="322"/>
      <c r="B38" s="93" t="s">
        <v>349</v>
      </c>
      <c r="C38" s="261">
        <v>1</v>
      </c>
      <c r="D38" s="353">
        <v>3</v>
      </c>
      <c r="E38" s="354"/>
      <c r="F38" s="355">
        <f t="shared" si="25"/>
        <v>15</v>
      </c>
      <c r="G38" s="353">
        <v>3</v>
      </c>
      <c r="H38" s="354"/>
      <c r="I38" s="355">
        <f t="shared" si="26"/>
        <v>9</v>
      </c>
      <c r="J38" s="353">
        <v>4</v>
      </c>
      <c r="K38" s="354"/>
      <c r="L38" s="367">
        <f t="shared" si="27"/>
        <v>8</v>
      </c>
      <c r="M38" s="353">
        <v>5</v>
      </c>
      <c r="N38" s="354"/>
      <c r="O38" s="355">
        <f t="shared" si="28"/>
        <v>15</v>
      </c>
      <c r="P38" s="353">
        <v>4</v>
      </c>
      <c r="Q38" s="354"/>
      <c r="R38" s="355">
        <f t="shared" si="29"/>
        <v>8</v>
      </c>
      <c r="S38" s="353">
        <v>2</v>
      </c>
      <c r="T38" s="354"/>
      <c r="U38" s="355">
        <f t="shared" si="30"/>
        <v>10</v>
      </c>
      <c r="V38" s="353">
        <v>2</v>
      </c>
      <c r="W38" s="354"/>
      <c r="X38" s="355">
        <f t="shared" si="31"/>
        <v>6</v>
      </c>
      <c r="Y38" s="353">
        <v>2</v>
      </c>
      <c r="Z38" s="354"/>
      <c r="AA38" s="355">
        <f t="shared" si="32"/>
        <v>2</v>
      </c>
      <c r="AB38" s="353">
        <v>1</v>
      </c>
      <c r="AC38" s="354"/>
      <c r="AD38" s="355">
        <f t="shared" si="33"/>
        <v>2</v>
      </c>
      <c r="AE38" s="353">
        <v>2</v>
      </c>
      <c r="AF38" s="354"/>
      <c r="AG38" s="355">
        <f t="shared" si="34"/>
        <v>6</v>
      </c>
      <c r="AH38" s="353">
        <v>2</v>
      </c>
      <c r="AI38" s="354"/>
      <c r="AJ38" s="355">
        <f t="shared" si="35"/>
        <v>10</v>
      </c>
      <c r="AK38" s="353">
        <v>2</v>
      </c>
      <c r="AL38" s="354"/>
      <c r="AM38" s="355">
        <f t="shared" si="36"/>
        <v>8</v>
      </c>
      <c r="AN38" s="353">
        <v>2</v>
      </c>
      <c r="AO38" s="354"/>
      <c r="AP38" s="355">
        <f t="shared" si="37"/>
        <v>4</v>
      </c>
      <c r="AQ38" s="353">
        <v>1</v>
      </c>
      <c r="AR38" s="354"/>
      <c r="AS38" s="355">
        <f t="shared" si="38"/>
        <v>3</v>
      </c>
      <c r="AT38" s="353">
        <v>3</v>
      </c>
      <c r="AU38" s="354"/>
      <c r="AV38" s="355">
        <f t="shared" si="39"/>
        <v>9</v>
      </c>
      <c r="AW38" s="353">
        <v>2</v>
      </c>
      <c r="AX38" s="354"/>
      <c r="AY38" s="355">
        <f t="shared" si="40"/>
        <v>4</v>
      </c>
      <c r="AZ38" s="353">
        <v>2</v>
      </c>
      <c r="BA38" s="354"/>
      <c r="BB38" s="355">
        <f t="shared" si="41"/>
        <v>6</v>
      </c>
      <c r="BC38" s="353">
        <v>1</v>
      </c>
      <c r="BD38" s="354"/>
      <c r="BE38" s="355">
        <f t="shared" si="42"/>
        <v>4</v>
      </c>
      <c r="BF38" s="353">
        <v>2</v>
      </c>
      <c r="BG38" s="354"/>
      <c r="BH38" s="355">
        <f t="shared" si="43"/>
        <v>4</v>
      </c>
      <c r="BI38" s="353">
        <v>3</v>
      </c>
      <c r="BJ38" s="354"/>
      <c r="BK38" s="355">
        <f t="shared" si="44"/>
        <v>3</v>
      </c>
      <c r="BL38" s="356">
        <v>3</v>
      </c>
      <c r="BM38" s="357">
        <f t="shared" si="45"/>
        <v>408</v>
      </c>
      <c r="BO38" s="357">
        <f t="shared" si="21"/>
        <v>165</v>
      </c>
      <c r="BP38" s="357">
        <f t="shared" si="22"/>
        <v>78</v>
      </c>
      <c r="BQ38" s="357">
        <f t="shared" si="23"/>
        <v>102</v>
      </c>
      <c r="BR38" s="357">
        <f t="shared" si="24"/>
        <v>63</v>
      </c>
      <c r="BT38" s="329"/>
    </row>
    <row r="39" spans="1:72" x14ac:dyDescent="0.25">
      <c r="A39" s="322"/>
      <c r="B39" s="93" t="s">
        <v>350</v>
      </c>
      <c r="C39" s="261">
        <v>1</v>
      </c>
      <c r="D39" s="353">
        <v>2</v>
      </c>
      <c r="E39" s="354"/>
      <c r="F39" s="355">
        <f t="shared" si="25"/>
        <v>10</v>
      </c>
      <c r="G39" s="353">
        <v>3</v>
      </c>
      <c r="H39" s="354"/>
      <c r="I39" s="355">
        <f t="shared" si="26"/>
        <v>9</v>
      </c>
      <c r="J39" s="353">
        <v>3</v>
      </c>
      <c r="K39" s="354"/>
      <c r="L39" s="367">
        <f t="shared" si="27"/>
        <v>6</v>
      </c>
      <c r="M39" s="353">
        <v>3</v>
      </c>
      <c r="N39" s="354"/>
      <c r="O39" s="355">
        <f t="shared" si="28"/>
        <v>9</v>
      </c>
      <c r="P39" s="353">
        <v>2</v>
      </c>
      <c r="Q39" s="354"/>
      <c r="R39" s="355">
        <f t="shared" si="29"/>
        <v>4</v>
      </c>
      <c r="S39" s="353">
        <v>2</v>
      </c>
      <c r="T39" s="354"/>
      <c r="U39" s="355">
        <f t="shared" si="30"/>
        <v>10</v>
      </c>
      <c r="V39" s="353">
        <v>2</v>
      </c>
      <c r="W39" s="354"/>
      <c r="X39" s="355">
        <f t="shared" si="31"/>
        <v>6</v>
      </c>
      <c r="Y39" s="353">
        <v>1</v>
      </c>
      <c r="Z39" s="354"/>
      <c r="AA39" s="355">
        <f t="shared" si="32"/>
        <v>1</v>
      </c>
      <c r="AB39" s="353">
        <v>1</v>
      </c>
      <c r="AC39" s="354"/>
      <c r="AD39" s="355">
        <f t="shared" si="33"/>
        <v>2</v>
      </c>
      <c r="AE39" s="353">
        <v>2</v>
      </c>
      <c r="AF39" s="354"/>
      <c r="AG39" s="355">
        <f t="shared" si="34"/>
        <v>6</v>
      </c>
      <c r="AH39" s="353">
        <v>2</v>
      </c>
      <c r="AI39" s="354"/>
      <c r="AJ39" s="355">
        <f t="shared" si="35"/>
        <v>10</v>
      </c>
      <c r="AK39" s="353">
        <v>2</v>
      </c>
      <c r="AL39" s="354"/>
      <c r="AM39" s="355">
        <f t="shared" si="36"/>
        <v>8</v>
      </c>
      <c r="AN39" s="353">
        <v>2</v>
      </c>
      <c r="AO39" s="354"/>
      <c r="AP39" s="355">
        <f t="shared" si="37"/>
        <v>4</v>
      </c>
      <c r="AQ39" s="353">
        <v>1</v>
      </c>
      <c r="AR39" s="354"/>
      <c r="AS39" s="355">
        <f t="shared" si="38"/>
        <v>3</v>
      </c>
      <c r="AT39" s="353">
        <v>2</v>
      </c>
      <c r="AU39" s="354"/>
      <c r="AV39" s="355">
        <f t="shared" si="39"/>
        <v>6</v>
      </c>
      <c r="AW39" s="353">
        <v>2</v>
      </c>
      <c r="AX39" s="354"/>
      <c r="AY39" s="355">
        <f t="shared" si="40"/>
        <v>4</v>
      </c>
      <c r="AZ39" s="353">
        <v>2</v>
      </c>
      <c r="BA39" s="354"/>
      <c r="BB39" s="355">
        <f t="shared" si="41"/>
        <v>6</v>
      </c>
      <c r="BC39" s="353">
        <v>1</v>
      </c>
      <c r="BD39" s="354"/>
      <c r="BE39" s="355">
        <f t="shared" si="42"/>
        <v>4</v>
      </c>
      <c r="BF39" s="353">
        <v>2</v>
      </c>
      <c r="BG39" s="354"/>
      <c r="BH39" s="355">
        <f t="shared" si="43"/>
        <v>4</v>
      </c>
      <c r="BI39" s="353">
        <v>2</v>
      </c>
      <c r="BJ39" s="354"/>
      <c r="BK39" s="355">
        <f t="shared" si="44"/>
        <v>2</v>
      </c>
      <c r="BL39" s="356">
        <v>3</v>
      </c>
      <c r="BM39" s="357">
        <f t="shared" si="45"/>
        <v>342</v>
      </c>
      <c r="BO39" s="357">
        <f t="shared" si="21"/>
        <v>114</v>
      </c>
      <c r="BP39" s="357">
        <f t="shared" si="22"/>
        <v>75</v>
      </c>
      <c r="BQ39" s="357">
        <f t="shared" si="23"/>
        <v>93</v>
      </c>
      <c r="BR39" s="357">
        <f t="shared" si="24"/>
        <v>60</v>
      </c>
      <c r="BT39" s="329"/>
    </row>
    <row r="40" spans="1:72" x14ac:dyDescent="0.25">
      <c r="A40" s="322"/>
      <c r="B40" s="93" t="s">
        <v>351</v>
      </c>
      <c r="C40" s="261">
        <v>0</v>
      </c>
      <c r="D40" s="353">
        <v>2</v>
      </c>
      <c r="E40" s="354"/>
      <c r="F40" s="355">
        <f t="shared" si="25"/>
        <v>10</v>
      </c>
      <c r="G40" s="353">
        <v>4</v>
      </c>
      <c r="H40" s="354"/>
      <c r="I40" s="355">
        <f t="shared" si="26"/>
        <v>12</v>
      </c>
      <c r="J40" s="353">
        <v>3</v>
      </c>
      <c r="K40" s="354"/>
      <c r="L40" s="367">
        <f t="shared" si="27"/>
        <v>6</v>
      </c>
      <c r="M40" s="353">
        <v>5</v>
      </c>
      <c r="N40" s="354"/>
      <c r="O40" s="355">
        <f t="shared" si="28"/>
        <v>15</v>
      </c>
      <c r="P40" s="353">
        <v>2</v>
      </c>
      <c r="Q40" s="354"/>
      <c r="R40" s="355">
        <f t="shared" si="29"/>
        <v>4</v>
      </c>
      <c r="S40" s="353">
        <v>2</v>
      </c>
      <c r="T40" s="354"/>
      <c r="U40" s="355">
        <f t="shared" si="30"/>
        <v>10</v>
      </c>
      <c r="V40" s="353">
        <v>2</v>
      </c>
      <c r="W40" s="354"/>
      <c r="X40" s="355">
        <f t="shared" si="31"/>
        <v>6</v>
      </c>
      <c r="Y40" s="353">
        <v>1</v>
      </c>
      <c r="Z40" s="354"/>
      <c r="AA40" s="355">
        <f t="shared" si="32"/>
        <v>1</v>
      </c>
      <c r="AB40" s="353">
        <v>1</v>
      </c>
      <c r="AC40" s="354"/>
      <c r="AD40" s="355">
        <f t="shared" si="33"/>
        <v>2</v>
      </c>
      <c r="AE40" s="353">
        <v>1</v>
      </c>
      <c r="AF40" s="354"/>
      <c r="AG40" s="355">
        <f t="shared" si="34"/>
        <v>3</v>
      </c>
      <c r="AH40" s="353">
        <v>1</v>
      </c>
      <c r="AI40" s="354"/>
      <c r="AJ40" s="355">
        <f t="shared" si="35"/>
        <v>5</v>
      </c>
      <c r="AK40" s="353">
        <v>2</v>
      </c>
      <c r="AL40" s="354"/>
      <c r="AM40" s="355">
        <f t="shared" si="36"/>
        <v>8</v>
      </c>
      <c r="AN40" s="353">
        <v>2</v>
      </c>
      <c r="AO40" s="354"/>
      <c r="AP40" s="355">
        <f t="shared" si="37"/>
        <v>4</v>
      </c>
      <c r="AQ40" s="353">
        <v>1</v>
      </c>
      <c r="AR40" s="354"/>
      <c r="AS40" s="355">
        <f t="shared" si="38"/>
        <v>3</v>
      </c>
      <c r="AT40" s="353">
        <v>2</v>
      </c>
      <c r="AU40" s="354"/>
      <c r="AV40" s="355">
        <f t="shared" si="39"/>
        <v>6</v>
      </c>
      <c r="AW40" s="353">
        <v>2</v>
      </c>
      <c r="AX40" s="354"/>
      <c r="AY40" s="355">
        <f t="shared" si="40"/>
        <v>4</v>
      </c>
      <c r="AZ40" s="353">
        <v>2</v>
      </c>
      <c r="BA40" s="354"/>
      <c r="BB40" s="355">
        <f t="shared" si="41"/>
        <v>6</v>
      </c>
      <c r="BC40" s="353">
        <v>1</v>
      </c>
      <c r="BD40" s="354"/>
      <c r="BE40" s="355">
        <f t="shared" si="42"/>
        <v>4</v>
      </c>
      <c r="BF40" s="353">
        <v>2</v>
      </c>
      <c r="BG40" s="354"/>
      <c r="BH40" s="355">
        <f t="shared" si="43"/>
        <v>4</v>
      </c>
      <c r="BI40" s="353">
        <v>2</v>
      </c>
      <c r="BJ40" s="354"/>
      <c r="BK40" s="355">
        <f t="shared" si="44"/>
        <v>2</v>
      </c>
      <c r="BL40" s="356">
        <v>3</v>
      </c>
      <c r="BM40" s="357">
        <f t="shared" si="45"/>
        <v>345</v>
      </c>
      <c r="BO40" s="357">
        <f t="shared" si="21"/>
        <v>141</v>
      </c>
      <c r="BP40" s="357">
        <f t="shared" si="22"/>
        <v>66</v>
      </c>
      <c r="BQ40" s="357">
        <f t="shared" si="23"/>
        <v>78</v>
      </c>
      <c r="BR40" s="357">
        <f t="shared" si="24"/>
        <v>60</v>
      </c>
      <c r="BT40" s="329"/>
    </row>
    <row r="41" spans="1:72" x14ac:dyDescent="0.25">
      <c r="A41" s="322"/>
      <c r="B41" s="93" t="s">
        <v>352</v>
      </c>
      <c r="C41" s="261">
        <v>0</v>
      </c>
      <c r="D41" s="353">
        <v>4</v>
      </c>
      <c r="E41" s="354"/>
      <c r="F41" s="355">
        <f t="shared" si="25"/>
        <v>20</v>
      </c>
      <c r="G41" s="353">
        <v>4</v>
      </c>
      <c r="H41" s="354"/>
      <c r="I41" s="355">
        <f t="shared" si="26"/>
        <v>12</v>
      </c>
      <c r="J41" s="353">
        <v>4</v>
      </c>
      <c r="K41" s="354"/>
      <c r="L41" s="367">
        <f t="shared" si="27"/>
        <v>8</v>
      </c>
      <c r="M41" s="353">
        <v>5</v>
      </c>
      <c r="N41" s="354"/>
      <c r="O41" s="355">
        <f t="shared" si="28"/>
        <v>15</v>
      </c>
      <c r="P41" s="353">
        <v>3</v>
      </c>
      <c r="Q41" s="354"/>
      <c r="R41" s="355">
        <f t="shared" si="29"/>
        <v>6</v>
      </c>
      <c r="S41" s="353">
        <v>2</v>
      </c>
      <c r="T41" s="354"/>
      <c r="U41" s="355">
        <f t="shared" si="30"/>
        <v>10</v>
      </c>
      <c r="V41" s="353">
        <v>2</v>
      </c>
      <c r="W41" s="354"/>
      <c r="X41" s="355">
        <f t="shared" si="31"/>
        <v>6</v>
      </c>
      <c r="Y41" s="353">
        <v>1</v>
      </c>
      <c r="Z41" s="354"/>
      <c r="AA41" s="355">
        <f t="shared" si="32"/>
        <v>1</v>
      </c>
      <c r="AB41" s="353">
        <v>1</v>
      </c>
      <c r="AC41" s="354"/>
      <c r="AD41" s="355">
        <f t="shared" si="33"/>
        <v>2</v>
      </c>
      <c r="AE41" s="353">
        <v>1</v>
      </c>
      <c r="AF41" s="354"/>
      <c r="AG41" s="355">
        <f t="shared" si="34"/>
        <v>3</v>
      </c>
      <c r="AH41" s="353">
        <v>2</v>
      </c>
      <c r="AI41" s="354"/>
      <c r="AJ41" s="355">
        <f t="shared" si="35"/>
        <v>10</v>
      </c>
      <c r="AK41" s="353">
        <v>2</v>
      </c>
      <c r="AL41" s="354"/>
      <c r="AM41" s="355">
        <f t="shared" si="36"/>
        <v>8</v>
      </c>
      <c r="AN41" s="353">
        <v>2</v>
      </c>
      <c r="AO41" s="354"/>
      <c r="AP41" s="355">
        <f t="shared" si="37"/>
        <v>4</v>
      </c>
      <c r="AQ41" s="353">
        <v>1</v>
      </c>
      <c r="AR41" s="354"/>
      <c r="AS41" s="355">
        <f t="shared" si="38"/>
        <v>3</v>
      </c>
      <c r="AT41" s="353">
        <v>2</v>
      </c>
      <c r="AU41" s="354"/>
      <c r="AV41" s="355">
        <f t="shared" si="39"/>
        <v>6</v>
      </c>
      <c r="AW41" s="353">
        <v>2</v>
      </c>
      <c r="AX41" s="354"/>
      <c r="AY41" s="355">
        <f t="shared" si="40"/>
        <v>4</v>
      </c>
      <c r="AZ41" s="353">
        <v>2</v>
      </c>
      <c r="BA41" s="354"/>
      <c r="BB41" s="355">
        <f t="shared" si="41"/>
        <v>6</v>
      </c>
      <c r="BC41" s="353">
        <v>1</v>
      </c>
      <c r="BD41" s="354"/>
      <c r="BE41" s="355">
        <f t="shared" si="42"/>
        <v>4</v>
      </c>
      <c r="BF41" s="353">
        <v>2</v>
      </c>
      <c r="BG41" s="354"/>
      <c r="BH41" s="355">
        <f t="shared" si="43"/>
        <v>4</v>
      </c>
      <c r="BI41" s="353">
        <v>2</v>
      </c>
      <c r="BJ41" s="354"/>
      <c r="BK41" s="355">
        <f t="shared" si="44"/>
        <v>2</v>
      </c>
      <c r="BL41" s="356">
        <v>3</v>
      </c>
      <c r="BM41" s="357">
        <f t="shared" si="45"/>
        <v>402</v>
      </c>
      <c r="BO41" s="357">
        <f t="shared" si="21"/>
        <v>183</v>
      </c>
      <c r="BP41" s="357">
        <f t="shared" si="22"/>
        <v>66</v>
      </c>
      <c r="BQ41" s="357">
        <f t="shared" si="23"/>
        <v>93</v>
      </c>
      <c r="BR41" s="357">
        <f t="shared" si="24"/>
        <v>60</v>
      </c>
      <c r="BT41" s="329"/>
    </row>
    <row r="42" spans="1:72" x14ac:dyDescent="0.25">
      <c r="A42" s="322"/>
      <c r="B42" s="93" t="s">
        <v>353</v>
      </c>
      <c r="C42" s="261">
        <v>0</v>
      </c>
      <c r="D42" s="353">
        <v>1</v>
      </c>
      <c r="E42" s="354"/>
      <c r="F42" s="355">
        <f t="shared" si="25"/>
        <v>5</v>
      </c>
      <c r="G42" s="353">
        <v>2</v>
      </c>
      <c r="H42" s="354"/>
      <c r="I42" s="355">
        <f t="shared" si="26"/>
        <v>6</v>
      </c>
      <c r="J42" s="353">
        <v>1</v>
      </c>
      <c r="K42" s="354"/>
      <c r="L42" s="367">
        <f t="shared" si="27"/>
        <v>2</v>
      </c>
      <c r="M42" s="353">
        <v>2</v>
      </c>
      <c r="N42" s="354"/>
      <c r="O42" s="355">
        <f t="shared" si="28"/>
        <v>6</v>
      </c>
      <c r="P42" s="353">
        <v>3</v>
      </c>
      <c r="Q42" s="354"/>
      <c r="R42" s="355">
        <f t="shared" si="29"/>
        <v>6</v>
      </c>
      <c r="S42" s="353">
        <v>2</v>
      </c>
      <c r="T42" s="354"/>
      <c r="U42" s="355">
        <f t="shared" si="30"/>
        <v>10</v>
      </c>
      <c r="V42" s="353">
        <v>2</v>
      </c>
      <c r="W42" s="354"/>
      <c r="X42" s="355">
        <f t="shared" si="31"/>
        <v>6</v>
      </c>
      <c r="Y42" s="353">
        <v>2</v>
      </c>
      <c r="Z42" s="354"/>
      <c r="AA42" s="355">
        <f t="shared" si="32"/>
        <v>2</v>
      </c>
      <c r="AB42" s="353">
        <v>1</v>
      </c>
      <c r="AC42" s="354"/>
      <c r="AD42" s="355">
        <f t="shared" si="33"/>
        <v>2</v>
      </c>
      <c r="AE42" s="353">
        <v>2</v>
      </c>
      <c r="AF42" s="354"/>
      <c r="AG42" s="355">
        <f t="shared" si="34"/>
        <v>6</v>
      </c>
      <c r="AH42" s="353">
        <v>1</v>
      </c>
      <c r="AI42" s="354"/>
      <c r="AJ42" s="355">
        <f t="shared" si="35"/>
        <v>5</v>
      </c>
      <c r="AK42" s="353">
        <v>2</v>
      </c>
      <c r="AL42" s="354"/>
      <c r="AM42" s="355">
        <f t="shared" si="36"/>
        <v>8</v>
      </c>
      <c r="AN42" s="353">
        <v>2</v>
      </c>
      <c r="AO42" s="354"/>
      <c r="AP42" s="355">
        <f t="shared" si="37"/>
        <v>4</v>
      </c>
      <c r="AQ42" s="353">
        <v>1</v>
      </c>
      <c r="AR42" s="354"/>
      <c r="AS42" s="355">
        <f t="shared" si="38"/>
        <v>3</v>
      </c>
      <c r="AT42" s="353">
        <v>1</v>
      </c>
      <c r="AU42" s="354"/>
      <c r="AV42" s="355">
        <f t="shared" si="39"/>
        <v>3</v>
      </c>
      <c r="AW42" s="353">
        <v>1</v>
      </c>
      <c r="AX42" s="354"/>
      <c r="AY42" s="355">
        <f t="shared" si="40"/>
        <v>2</v>
      </c>
      <c r="AZ42" s="353">
        <v>2</v>
      </c>
      <c r="BA42" s="354"/>
      <c r="BB42" s="355">
        <f t="shared" si="41"/>
        <v>6</v>
      </c>
      <c r="BC42" s="353">
        <v>1</v>
      </c>
      <c r="BD42" s="354"/>
      <c r="BE42" s="355">
        <f t="shared" si="42"/>
        <v>4</v>
      </c>
      <c r="BF42" s="353">
        <v>2</v>
      </c>
      <c r="BG42" s="354"/>
      <c r="BH42" s="355">
        <f t="shared" si="43"/>
        <v>4</v>
      </c>
      <c r="BI42" s="353">
        <v>3</v>
      </c>
      <c r="BJ42" s="354"/>
      <c r="BK42" s="355">
        <f t="shared" si="44"/>
        <v>3</v>
      </c>
      <c r="BL42" s="356">
        <v>3</v>
      </c>
      <c r="BM42" s="357">
        <f t="shared" si="45"/>
        <v>279</v>
      </c>
      <c r="BO42" s="357">
        <f t="shared" si="21"/>
        <v>75</v>
      </c>
      <c r="BP42" s="357">
        <f t="shared" si="22"/>
        <v>78</v>
      </c>
      <c r="BQ42" s="357">
        <f t="shared" si="23"/>
        <v>69</v>
      </c>
      <c r="BR42" s="357">
        <f t="shared" si="24"/>
        <v>57</v>
      </c>
      <c r="BT42" s="329"/>
    </row>
    <row r="43" spans="1:72" x14ac:dyDescent="0.25">
      <c r="A43" s="322"/>
      <c r="B43" s="93" t="s">
        <v>354</v>
      </c>
      <c r="C43" s="261">
        <v>0</v>
      </c>
      <c r="D43" s="353">
        <v>1</v>
      </c>
      <c r="E43" s="354"/>
      <c r="F43" s="355">
        <f t="shared" si="25"/>
        <v>5</v>
      </c>
      <c r="G43" s="353">
        <v>2</v>
      </c>
      <c r="H43" s="354"/>
      <c r="I43" s="355">
        <f t="shared" si="26"/>
        <v>6</v>
      </c>
      <c r="J43" s="353">
        <v>2</v>
      </c>
      <c r="K43" s="354"/>
      <c r="L43" s="367">
        <f t="shared" si="27"/>
        <v>4</v>
      </c>
      <c r="M43" s="353">
        <v>4</v>
      </c>
      <c r="N43" s="354"/>
      <c r="O43" s="355">
        <f t="shared" si="28"/>
        <v>12</v>
      </c>
      <c r="P43" s="353">
        <v>2</v>
      </c>
      <c r="Q43" s="354"/>
      <c r="R43" s="355">
        <f t="shared" si="29"/>
        <v>4</v>
      </c>
      <c r="S43" s="353">
        <v>2</v>
      </c>
      <c r="T43" s="354"/>
      <c r="U43" s="355">
        <f t="shared" si="30"/>
        <v>10</v>
      </c>
      <c r="V43" s="353">
        <v>2</v>
      </c>
      <c r="W43" s="354"/>
      <c r="X43" s="355">
        <f t="shared" si="31"/>
        <v>6</v>
      </c>
      <c r="Y43" s="353">
        <v>1</v>
      </c>
      <c r="Z43" s="354"/>
      <c r="AA43" s="355">
        <f t="shared" si="32"/>
        <v>1</v>
      </c>
      <c r="AB43" s="353">
        <v>1</v>
      </c>
      <c r="AC43" s="354"/>
      <c r="AD43" s="355">
        <f t="shared" si="33"/>
        <v>2</v>
      </c>
      <c r="AE43" s="353">
        <v>1</v>
      </c>
      <c r="AF43" s="354"/>
      <c r="AG43" s="355">
        <f t="shared" si="34"/>
        <v>3</v>
      </c>
      <c r="AH43" s="353">
        <v>2</v>
      </c>
      <c r="AI43" s="354"/>
      <c r="AJ43" s="355">
        <f t="shared" si="35"/>
        <v>10</v>
      </c>
      <c r="AK43" s="353">
        <v>1</v>
      </c>
      <c r="AL43" s="354"/>
      <c r="AM43" s="355">
        <f t="shared" si="36"/>
        <v>4</v>
      </c>
      <c r="AN43" s="353">
        <v>2</v>
      </c>
      <c r="AO43" s="354"/>
      <c r="AP43" s="355">
        <f t="shared" si="37"/>
        <v>4</v>
      </c>
      <c r="AQ43" s="353">
        <v>1</v>
      </c>
      <c r="AR43" s="354"/>
      <c r="AS43" s="355">
        <f t="shared" si="38"/>
        <v>3</v>
      </c>
      <c r="AT43" s="353">
        <v>3</v>
      </c>
      <c r="AU43" s="354"/>
      <c r="AV43" s="355">
        <f t="shared" si="39"/>
        <v>9</v>
      </c>
      <c r="AW43" s="353">
        <v>1</v>
      </c>
      <c r="AX43" s="354"/>
      <c r="AY43" s="355">
        <f t="shared" si="40"/>
        <v>2</v>
      </c>
      <c r="AZ43" s="353">
        <v>2</v>
      </c>
      <c r="BA43" s="354"/>
      <c r="BB43" s="355">
        <f t="shared" si="41"/>
        <v>6</v>
      </c>
      <c r="BC43" s="353">
        <v>1</v>
      </c>
      <c r="BD43" s="354"/>
      <c r="BE43" s="355">
        <f t="shared" si="42"/>
        <v>4</v>
      </c>
      <c r="BF43" s="353">
        <v>2</v>
      </c>
      <c r="BG43" s="354"/>
      <c r="BH43" s="355">
        <f t="shared" si="43"/>
        <v>4</v>
      </c>
      <c r="BI43" s="353">
        <v>2</v>
      </c>
      <c r="BJ43" s="354"/>
      <c r="BK43" s="355">
        <f t="shared" si="44"/>
        <v>2</v>
      </c>
      <c r="BL43" s="356">
        <v>3</v>
      </c>
      <c r="BM43" s="357">
        <f t="shared" si="45"/>
        <v>303</v>
      </c>
      <c r="BO43" s="357">
        <f t="shared" si="21"/>
        <v>93</v>
      </c>
      <c r="BP43" s="357">
        <f t="shared" si="22"/>
        <v>66</v>
      </c>
      <c r="BQ43" s="357">
        <f t="shared" si="23"/>
        <v>90</v>
      </c>
      <c r="BR43" s="357">
        <f t="shared" si="24"/>
        <v>54</v>
      </c>
      <c r="BT43" s="329"/>
    </row>
    <row r="44" spans="1:72" x14ac:dyDescent="0.25">
      <c r="A44" s="322"/>
      <c r="B44" s="93" t="s">
        <v>355</v>
      </c>
      <c r="C44" s="261">
        <v>0</v>
      </c>
      <c r="D44" s="353">
        <v>1</v>
      </c>
      <c r="E44" s="354"/>
      <c r="F44" s="355">
        <f t="shared" si="25"/>
        <v>5</v>
      </c>
      <c r="G44" s="353">
        <v>4</v>
      </c>
      <c r="H44" s="354"/>
      <c r="I44" s="355">
        <f t="shared" si="26"/>
        <v>12</v>
      </c>
      <c r="J44" s="353">
        <v>4</v>
      </c>
      <c r="K44" s="354"/>
      <c r="L44" s="367">
        <f t="shared" si="27"/>
        <v>8</v>
      </c>
      <c r="M44" s="353">
        <v>5</v>
      </c>
      <c r="N44" s="354"/>
      <c r="O44" s="355">
        <f t="shared" si="28"/>
        <v>15</v>
      </c>
      <c r="P44" s="353">
        <v>4</v>
      </c>
      <c r="Q44" s="354"/>
      <c r="R44" s="355">
        <f t="shared" si="29"/>
        <v>8</v>
      </c>
      <c r="S44" s="353">
        <v>2</v>
      </c>
      <c r="T44" s="354"/>
      <c r="U44" s="355">
        <f t="shared" si="30"/>
        <v>10</v>
      </c>
      <c r="V44" s="353">
        <v>2</v>
      </c>
      <c r="W44" s="354"/>
      <c r="X44" s="355">
        <f t="shared" si="31"/>
        <v>6</v>
      </c>
      <c r="Y44" s="353">
        <v>1</v>
      </c>
      <c r="Z44" s="354"/>
      <c r="AA44" s="355">
        <f t="shared" si="32"/>
        <v>1</v>
      </c>
      <c r="AB44" s="353">
        <v>1</v>
      </c>
      <c r="AC44" s="354"/>
      <c r="AD44" s="355">
        <f t="shared" si="33"/>
        <v>2</v>
      </c>
      <c r="AE44" s="353">
        <v>2</v>
      </c>
      <c r="AF44" s="354"/>
      <c r="AG44" s="355">
        <f t="shared" si="34"/>
        <v>6</v>
      </c>
      <c r="AH44" s="353">
        <v>1</v>
      </c>
      <c r="AI44" s="354"/>
      <c r="AJ44" s="355">
        <f t="shared" si="35"/>
        <v>5</v>
      </c>
      <c r="AK44" s="353">
        <v>2</v>
      </c>
      <c r="AL44" s="354"/>
      <c r="AM44" s="355">
        <f t="shared" si="36"/>
        <v>8</v>
      </c>
      <c r="AN44" s="353">
        <v>2</v>
      </c>
      <c r="AO44" s="354"/>
      <c r="AP44" s="355">
        <f t="shared" si="37"/>
        <v>4</v>
      </c>
      <c r="AQ44" s="353">
        <v>1</v>
      </c>
      <c r="AR44" s="354"/>
      <c r="AS44" s="355">
        <f t="shared" si="38"/>
        <v>3</v>
      </c>
      <c r="AT44" s="353">
        <v>2</v>
      </c>
      <c r="AU44" s="354"/>
      <c r="AV44" s="355">
        <f t="shared" si="39"/>
        <v>6</v>
      </c>
      <c r="AW44" s="353">
        <v>1</v>
      </c>
      <c r="AX44" s="354"/>
      <c r="AY44" s="355">
        <f t="shared" si="40"/>
        <v>2</v>
      </c>
      <c r="AZ44" s="353">
        <v>2</v>
      </c>
      <c r="BA44" s="354"/>
      <c r="BB44" s="355">
        <f t="shared" si="41"/>
        <v>6</v>
      </c>
      <c r="BC44" s="353">
        <v>1</v>
      </c>
      <c r="BD44" s="354"/>
      <c r="BE44" s="355">
        <f t="shared" si="42"/>
        <v>4</v>
      </c>
      <c r="BF44" s="353">
        <v>2</v>
      </c>
      <c r="BG44" s="354"/>
      <c r="BH44" s="355">
        <f t="shared" si="43"/>
        <v>4</v>
      </c>
      <c r="BI44" s="353">
        <v>2</v>
      </c>
      <c r="BJ44" s="354"/>
      <c r="BK44" s="355">
        <f t="shared" si="44"/>
        <v>2</v>
      </c>
      <c r="BL44" s="356">
        <v>3</v>
      </c>
      <c r="BM44" s="357">
        <f t="shared" si="45"/>
        <v>351</v>
      </c>
      <c r="BO44" s="357">
        <f t="shared" si="21"/>
        <v>144</v>
      </c>
      <c r="BP44" s="357">
        <f t="shared" si="22"/>
        <v>75</v>
      </c>
      <c r="BQ44" s="357">
        <f t="shared" si="23"/>
        <v>78</v>
      </c>
      <c r="BR44" s="357">
        <f t="shared" si="24"/>
        <v>54</v>
      </c>
      <c r="BT44" s="329"/>
    </row>
    <row r="45" spans="1:72" x14ac:dyDescent="0.25">
      <c r="A45" s="322"/>
      <c r="B45" s="93" t="s">
        <v>356</v>
      </c>
      <c r="C45" s="261">
        <v>0</v>
      </c>
      <c r="D45" s="353">
        <v>3</v>
      </c>
      <c r="E45" s="354"/>
      <c r="F45" s="355">
        <f t="shared" si="25"/>
        <v>15</v>
      </c>
      <c r="G45" s="353">
        <v>4</v>
      </c>
      <c r="H45" s="354"/>
      <c r="I45" s="355">
        <f t="shared" si="26"/>
        <v>12</v>
      </c>
      <c r="J45" s="353">
        <v>4</v>
      </c>
      <c r="K45" s="354"/>
      <c r="L45" s="367">
        <f t="shared" si="27"/>
        <v>8</v>
      </c>
      <c r="M45" s="353">
        <v>2</v>
      </c>
      <c r="N45" s="354"/>
      <c r="O45" s="355">
        <f t="shared" si="28"/>
        <v>6</v>
      </c>
      <c r="P45" s="353">
        <v>4</v>
      </c>
      <c r="Q45" s="354"/>
      <c r="R45" s="355">
        <f t="shared" si="29"/>
        <v>8</v>
      </c>
      <c r="S45" s="353">
        <v>2</v>
      </c>
      <c r="T45" s="354"/>
      <c r="U45" s="355">
        <f t="shared" si="30"/>
        <v>10</v>
      </c>
      <c r="V45" s="353">
        <v>2</v>
      </c>
      <c r="W45" s="354"/>
      <c r="X45" s="355">
        <f t="shared" si="31"/>
        <v>6</v>
      </c>
      <c r="Y45" s="353">
        <v>1</v>
      </c>
      <c r="Z45" s="354"/>
      <c r="AA45" s="355">
        <f t="shared" si="32"/>
        <v>1</v>
      </c>
      <c r="AB45" s="353">
        <v>1</v>
      </c>
      <c r="AC45" s="354"/>
      <c r="AD45" s="355">
        <f t="shared" si="33"/>
        <v>2</v>
      </c>
      <c r="AE45" s="353">
        <v>1</v>
      </c>
      <c r="AF45" s="354"/>
      <c r="AG45" s="355">
        <f t="shared" si="34"/>
        <v>3</v>
      </c>
      <c r="AH45" s="353">
        <v>2</v>
      </c>
      <c r="AI45" s="354"/>
      <c r="AJ45" s="355">
        <f t="shared" si="35"/>
        <v>10</v>
      </c>
      <c r="AK45" s="353">
        <v>1</v>
      </c>
      <c r="AL45" s="354"/>
      <c r="AM45" s="355">
        <f t="shared" si="36"/>
        <v>4</v>
      </c>
      <c r="AN45" s="353">
        <v>2</v>
      </c>
      <c r="AO45" s="354"/>
      <c r="AP45" s="355">
        <f t="shared" si="37"/>
        <v>4</v>
      </c>
      <c r="AQ45" s="353">
        <v>1</v>
      </c>
      <c r="AR45" s="354"/>
      <c r="AS45" s="355">
        <f t="shared" si="38"/>
        <v>3</v>
      </c>
      <c r="AT45" s="353">
        <v>2</v>
      </c>
      <c r="AU45" s="354"/>
      <c r="AV45" s="355">
        <f t="shared" si="39"/>
        <v>6</v>
      </c>
      <c r="AW45" s="353">
        <v>1</v>
      </c>
      <c r="AX45" s="354"/>
      <c r="AY45" s="355">
        <f t="shared" si="40"/>
        <v>2</v>
      </c>
      <c r="AZ45" s="353">
        <v>2</v>
      </c>
      <c r="BA45" s="354"/>
      <c r="BB45" s="355">
        <f t="shared" si="41"/>
        <v>6</v>
      </c>
      <c r="BC45" s="353">
        <v>1</v>
      </c>
      <c r="BD45" s="354"/>
      <c r="BE45" s="355">
        <f t="shared" si="42"/>
        <v>4</v>
      </c>
      <c r="BF45" s="353">
        <v>2</v>
      </c>
      <c r="BG45" s="354"/>
      <c r="BH45" s="355">
        <f t="shared" si="43"/>
        <v>4</v>
      </c>
      <c r="BI45" s="353">
        <v>2</v>
      </c>
      <c r="BJ45" s="354"/>
      <c r="BK45" s="355">
        <f t="shared" si="44"/>
        <v>2</v>
      </c>
      <c r="BL45" s="356">
        <v>4</v>
      </c>
      <c r="BM45" s="357">
        <f t="shared" si="45"/>
        <v>464</v>
      </c>
      <c r="BO45" s="357">
        <f t="shared" si="21"/>
        <v>196</v>
      </c>
      <c r="BP45" s="357">
        <f t="shared" si="22"/>
        <v>88</v>
      </c>
      <c r="BQ45" s="357">
        <f t="shared" si="23"/>
        <v>108</v>
      </c>
      <c r="BR45" s="357">
        <f t="shared" si="24"/>
        <v>72</v>
      </c>
      <c r="BT45" s="329"/>
    </row>
    <row r="46" spans="1:72" x14ac:dyDescent="0.25">
      <c r="A46" s="322"/>
      <c r="B46" s="93" t="s">
        <v>357</v>
      </c>
      <c r="C46" s="261">
        <v>0</v>
      </c>
      <c r="D46" s="353">
        <v>4</v>
      </c>
      <c r="E46" s="354"/>
      <c r="F46" s="355">
        <f t="shared" si="25"/>
        <v>20</v>
      </c>
      <c r="G46" s="353">
        <v>2</v>
      </c>
      <c r="H46" s="354"/>
      <c r="I46" s="355">
        <f t="shared" si="26"/>
        <v>6</v>
      </c>
      <c r="J46" s="353">
        <v>4</v>
      </c>
      <c r="K46" s="354"/>
      <c r="L46" s="367">
        <f t="shared" si="27"/>
        <v>8</v>
      </c>
      <c r="M46" s="353">
        <v>3</v>
      </c>
      <c r="N46" s="354"/>
      <c r="O46" s="355">
        <f t="shared" si="28"/>
        <v>9</v>
      </c>
      <c r="P46" s="353">
        <v>1</v>
      </c>
      <c r="Q46" s="354"/>
      <c r="R46" s="355">
        <f t="shared" si="29"/>
        <v>2</v>
      </c>
      <c r="S46" s="353">
        <v>2</v>
      </c>
      <c r="T46" s="354"/>
      <c r="U46" s="355">
        <f t="shared" si="30"/>
        <v>10</v>
      </c>
      <c r="V46" s="353">
        <v>2</v>
      </c>
      <c r="W46" s="354"/>
      <c r="X46" s="355">
        <f t="shared" si="31"/>
        <v>6</v>
      </c>
      <c r="Y46" s="353">
        <v>1</v>
      </c>
      <c r="Z46" s="354"/>
      <c r="AA46" s="355">
        <f t="shared" si="32"/>
        <v>1</v>
      </c>
      <c r="AB46" s="353">
        <v>1</v>
      </c>
      <c r="AC46" s="354"/>
      <c r="AD46" s="355">
        <f t="shared" si="33"/>
        <v>2</v>
      </c>
      <c r="AE46" s="353">
        <v>1</v>
      </c>
      <c r="AF46" s="354"/>
      <c r="AG46" s="355">
        <f t="shared" si="34"/>
        <v>3</v>
      </c>
      <c r="AH46" s="353">
        <v>1</v>
      </c>
      <c r="AI46" s="354"/>
      <c r="AJ46" s="355">
        <f t="shared" si="35"/>
        <v>5</v>
      </c>
      <c r="AK46" s="353">
        <v>2</v>
      </c>
      <c r="AL46" s="354"/>
      <c r="AM46" s="355">
        <f t="shared" si="36"/>
        <v>8</v>
      </c>
      <c r="AN46" s="353">
        <v>2</v>
      </c>
      <c r="AO46" s="354"/>
      <c r="AP46" s="355">
        <f t="shared" si="37"/>
        <v>4</v>
      </c>
      <c r="AQ46" s="353">
        <v>1</v>
      </c>
      <c r="AR46" s="354"/>
      <c r="AS46" s="355">
        <f t="shared" si="38"/>
        <v>3</v>
      </c>
      <c r="AT46" s="353">
        <v>2</v>
      </c>
      <c r="AU46" s="354"/>
      <c r="AV46" s="355">
        <f t="shared" si="39"/>
        <v>6</v>
      </c>
      <c r="AW46" s="353">
        <v>2</v>
      </c>
      <c r="AX46" s="354"/>
      <c r="AY46" s="355">
        <f t="shared" si="40"/>
        <v>4</v>
      </c>
      <c r="AZ46" s="353">
        <v>2</v>
      </c>
      <c r="BA46" s="354"/>
      <c r="BB46" s="355">
        <f t="shared" si="41"/>
        <v>6</v>
      </c>
      <c r="BC46" s="353">
        <v>1</v>
      </c>
      <c r="BD46" s="354"/>
      <c r="BE46" s="355">
        <f t="shared" si="42"/>
        <v>4</v>
      </c>
      <c r="BF46" s="353">
        <v>2</v>
      </c>
      <c r="BG46" s="354"/>
      <c r="BH46" s="355">
        <f t="shared" si="43"/>
        <v>4</v>
      </c>
      <c r="BI46" s="353">
        <v>3</v>
      </c>
      <c r="BJ46" s="354"/>
      <c r="BK46" s="355">
        <f t="shared" si="44"/>
        <v>3</v>
      </c>
      <c r="BL46" s="356">
        <v>3</v>
      </c>
      <c r="BM46" s="357">
        <f t="shared" si="45"/>
        <v>342</v>
      </c>
      <c r="BO46" s="357">
        <f t="shared" si="21"/>
        <v>135</v>
      </c>
      <c r="BP46" s="357">
        <f t="shared" si="22"/>
        <v>66</v>
      </c>
      <c r="BQ46" s="357">
        <f t="shared" si="23"/>
        <v>78</v>
      </c>
      <c r="BR46" s="357">
        <f t="shared" si="24"/>
        <v>63</v>
      </c>
      <c r="BT46" s="329"/>
    </row>
    <row r="47" spans="1:72" x14ac:dyDescent="0.25">
      <c r="A47" s="322"/>
      <c r="B47" s="93" t="s">
        <v>358</v>
      </c>
      <c r="C47" s="261">
        <v>0</v>
      </c>
      <c r="D47" s="353">
        <v>1</v>
      </c>
      <c r="E47" s="354"/>
      <c r="F47" s="355">
        <f t="shared" si="25"/>
        <v>5</v>
      </c>
      <c r="G47" s="353">
        <v>1</v>
      </c>
      <c r="H47" s="354"/>
      <c r="I47" s="355">
        <f t="shared" si="26"/>
        <v>3</v>
      </c>
      <c r="J47" s="353">
        <v>5</v>
      </c>
      <c r="K47" s="354"/>
      <c r="L47" s="367">
        <f t="shared" si="27"/>
        <v>10</v>
      </c>
      <c r="M47" s="353">
        <v>3</v>
      </c>
      <c r="N47" s="354"/>
      <c r="O47" s="355">
        <f t="shared" si="28"/>
        <v>9</v>
      </c>
      <c r="P47" s="353">
        <v>3</v>
      </c>
      <c r="Q47" s="354"/>
      <c r="R47" s="355">
        <f t="shared" si="29"/>
        <v>6</v>
      </c>
      <c r="S47" s="353">
        <v>2</v>
      </c>
      <c r="T47" s="354"/>
      <c r="U47" s="355">
        <f t="shared" si="30"/>
        <v>10</v>
      </c>
      <c r="V47" s="353">
        <v>2</v>
      </c>
      <c r="W47" s="354"/>
      <c r="X47" s="355">
        <f t="shared" si="31"/>
        <v>6</v>
      </c>
      <c r="Y47" s="353">
        <v>1</v>
      </c>
      <c r="Z47" s="354"/>
      <c r="AA47" s="355">
        <f t="shared" si="32"/>
        <v>1</v>
      </c>
      <c r="AB47" s="353">
        <v>1</v>
      </c>
      <c r="AC47" s="354"/>
      <c r="AD47" s="355">
        <f t="shared" si="33"/>
        <v>2</v>
      </c>
      <c r="AE47" s="353">
        <v>1</v>
      </c>
      <c r="AF47" s="354"/>
      <c r="AG47" s="355">
        <f t="shared" si="34"/>
        <v>3</v>
      </c>
      <c r="AH47" s="353">
        <v>3</v>
      </c>
      <c r="AI47" s="354"/>
      <c r="AJ47" s="355">
        <f t="shared" si="35"/>
        <v>15</v>
      </c>
      <c r="AK47" s="353">
        <v>3</v>
      </c>
      <c r="AL47" s="354"/>
      <c r="AM47" s="355">
        <f t="shared" si="36"/>
        <v>12</v>
      </c>
      <c r="AN47" s="353">
        <v>2</v>
      </c>
      <c r="AO47" s="354"/>
      <c r="AP47" s="355">
        <f t="shared" si="37"/>
        <v>4</v>
      </c>
      <c r="AQ47" s="353">
        <v>3</v>
      </c>
      <c r="AR47" s="354"/>
      <c r="AS47" s="355">
        <f t="shared" si="38"/>
        <v>9</v>
      </c>
      <c r="AT47" s="353">
        <v>2</v>
      </c>
      <c r="AU47" s="354"/>
      <c r="AV47" s="355">
        <f t="shared" si="39"/>
        <v>6</v>
      </c>
      <c r="AW47" s="353">
        <v>2</v>
      </c>
      <c r="AX47" s="354"/>
      <c r="AY47" s="355">
        <f t="shared" si="40"/>
        <v>4</v>
      </c>
      <c r="AZ47" s="353">
        <v>3</v>
      </c>
      <c r="BA47" s="354"/>
      <c r="BB47" s="355">
        <f t="shared" si="41"/>
        <v>9</v>
      </c>
      <c r="BC47" s="353">
        <v>2</v>
      </c>
      <c r="BD47" s="354"/>
      <c r="BE47" s="355">
        <f t="shared" si="42"/>
        <v>8</v>
      </c>
      <c r="BF47" s="353">
        <v>3</v>
      </c>
      <c r="BG47" s="354"/>
      <c r="BH47" s="355">
        <f t="shared" si="43"/>
        <v>6</v>
      </c>
      <c r="BI47" s="353">
        <v>3</v>
      </c>
      <c r="BJ47" s="354"/>
      <c r="BK47" s="355">
        <f t="shared" si="44"/>
        <v>3</v>
      </c>
      <c r="BL47" s="356">
        <v>3</v>
      </c>
      <c r="BM47" s="357">
        <f t="shared" si="45"/>
        <v>393</v>
      </c>
      <c r="BO47" s="357">
        <f t="shared" si="21"/>
        <v>99</v>
      </c>
      <c r="BP47" s="357">
        <f t="shared" si="22"/>
        <v>66</v>
      </c>
      <c r="BQ47" s="357">
        <f t="shared" si="23"/>
        <v>138</v>
      </c>
      <c r="BR47" s="357">
        <f t="shared" si="24"/>
        <v>90</v>
      </c>
      <c r="BT47" s="329"/>
    </row>
    <row r="48" spans="1:72" x14ac:dyDescent="0.25">
      <c r="A48" s="322"/>
      <c r="B48" s="93" t="s">
        <v>359</v>
      </c>
      <c r="C48" s="261">
        <v>1</v>
      </c>
      <c r="D48" s="353">
        <v>3</v>
      </c>
      <c r="E48" s="354"/>
      <c r="F48" s="355">
        <f t="shared" si="25"/>
        <v>15</v>
      </c>
      <c r="G48" s="353">
        <v>4</v>
      </c>
      <c r="H48" s="354"/>
      <c r="I48" s="355">
        <f t="shared" si="26"/>
        <v>12</v>
      </c>
      <c r="J48" s="353">
        <v>4</v>
      </c>
      <c r="K48" s="354"/>
      <c r="L48" s="367">
        <f t="shared" si="27"/>
        <v>8</v>
      </c>
      <c r="M48" s="353">
        <v>3</v>
      </c>
      <c r="N48" s="354"/>
      <c r="O48" s="355">
        <f t="shared" si="28"/>
        <v>9</v>
      </c>
      <c r="P48" s="353">
        <v>4</v>
      </c>
      <c r="Q48" s="354"/>
      <c r="R48" s="355">
        <f t="shared" si="29"/>
        <v>8</v>
      </c>
      <c r="S48" s="353">
        <v>2</v>
      </c>
      <c r="T48" s="354"/>
      <c r="U48" s="355">
        <f t="shared" si="30"/>
        <v>10</v>
      </c>
      <c r="V48" s="353">
        <v>2</v>
      </c>
      <c r="W48" s="354"/>
      <c r="X48" s="355">
        <f t="shared" si="31"/>
        <v>6</v>
      </c>
      <c r="Y48" s="353">
        <v>2</v>
      </c>
      <c r="Z48" s="354"/>
      <c r="AA48" s="355">
        <f t="shared" si="32"/>
        <v>2</v>
      </c>
      <c r="AB48" s="353">
        <v>1</v>
      </c>
      <c r="AC48" s="354"/>
      <c r="AD48" s="355">
        <f t="shared" si="33"/>
        <v>2</v>
      </c>
      <c r="AE48" s="353">
        <v>1</v>
      </c>
      <c r="AF48" s="354"/>
      <c r="AG48" s="355">
        <f t="shared" si="34"/>
        <v>3</v>
      </c>
      <c r="AH48" s="353">
        <v>1</v>
      </c>
      <c r="AI48" s="354"/>
      <c r="AJ48" s="355">
        <f t="shared" si="35"/>
        <v>5</v>
      </c>
      <c r="AK48" s="353">
        <v>2</v>
      </c>
      <c r="AL48" s="354"/>
      <c r="AM48" s="355">
        <f t="shared" si="36"/>
        <v>8</v>
      </c>
      <c r="AN48" s="353">
        <v>2</v>
      </c>
      <c r="AO48" s="354"/>
      <c r="AP48" s="355">
        <f t="shared" si="37"/>
        <v>4</v>
      </c>
      <c r="AQ48" s="353">
        <v>1</v>
      </c>
      <c r="AR48" s="354"/>
      <c r="AS48" s="355">
        <f t="shared" si="38"/>
        <v>3</v>
      </c>
      <c r="AT48" s="353">
        <v>2</v>
      </c>
      <c r="AU48" s="354"/>
      <c r="AV48" s="355">
        <f t="shared" si="39"/>
        <v>6</v>
      </c>
      <c r="AW48" s="353">
        <v>2</v>
      </c>
      <c r="AX48" s="354"/>
      <c r="AY48" s="355">
        <f t="shared" si="40"/>
        <v>4</v>
      </c>
      <c r="AZ48" s="353">
        <v>2</v>
      </c>
      <c r="BA48" s="354"/>
      <c r="BB48" s="355">
        <f t="shared" si="41"/>
        <v>6</v>
      </c>
      <c r="BC48" s="353">
        <v>1</v>
      </c>
      <c r="BD48" s="354"/>
      <c r="BE48" s="355">
        <f t="shared" si="42"/>
        <v>4</v>
      </c>
      <c r="BF48" s="353">
        <v>2</v>
      </c>
      <c r="BG48" s="354"/>
      <c r="BH48" s="355">
        <f t="shared" si="43"/>
        <v>4</v>
      </c>
      <c r="BI48" s="353">
        <v>3</v>
      </c>
      <c r="BJ48" s="354"/>
      <c r="BK48" s="355">
        <f t="shared" si="44"/>
        <v>3</v>
      </c>
      <c r="BL48" s="356">
        <v>3</v>
      </c>
      <c r="BM48" s="357">
        <f t="shared" si="45"/>
        <v>366</v>
      </c>
      <c r="BO48" s="357">
        <f t="shared" si="21"/>
        <v>156</v>
      </c>
      <c r="BP48" s="357">
        <f t="shared" si="22"/>
        <v>69</v>
      </c>
      <c r="BQ48" s="357">
        <f t="shared" si="23"/>
        <v>78</v>
      </c>
      <c r="BR48" s="357">
        <f t="shared" si="24"/>
        <v>63</v>
      </c>
      <c r="BT48" s="329"/>
    </row>
    <row r="49" spans="1:72" x14ac:dyDescent="0.25">
      <c r="A49" s="322"/>
      <c r="B49" s="93" t="s">
        <v>360</v>
      </c>
      <c r="C49" s="261">
        <v>0</v>
      </c>
      <c r="D49" s="353">
        <v>3</v>
      </c>
      <c r="E49" s="354"/>
      <c r="F49" s="355">
        <f t="shared" si="25"/>
        <v>15</v>
      </c>
      <c r="G49" s="353">
        <v>3</v>
      </c>
      <c r="H49" s="354"/>
      <c r="I49" s="355">
        <f t="shared" si="26"/>
        <v>9</v>
      </c>
      <c r="J49" s="353">
        <v>5</v>
      </c>
      <c r="K49" s="354"/>
      <c r="L49" s="367">
        <f t="shared" si="27"/>
        <v>10</v>
      </c>
      <c r="M49" s="353">
        <v>2</v>
      </c>
      <c r="N49" s="354"/>
      <c r="O49" s="355">
        <f t="shared" si="28"/>
        <v>6</v>
      </c>
      <c r="P49" s="353">
        <v>1</v>
      </c>
      <c r="Q49" s="354"/>
      <c r="R49" s="355">
        <f t="shared" si="29"/>
        <v>2</v>
      </c>
      <c r="S49" s="353">
        <v>2</v>
      </c>
      <c r="T49" s="354"/>
      <c r="U49" s="355">
        <f t="shared" si="30"/>
        <v>10</v>
      </c>
      <c r="V49" s="353">
        <v>2</v>
      </c>
      <c r="W49" s="354"/>
      <c r="X49" s="355">
        <f t="shared" si="31"/>
        <v>6</v>
      </c>
      <c r="Y49" s="353">
        <v>1</v>
      </c>
      <c r="Z49" s="354"/>
      <c r="AA49" s="355">
        <f t="shared" si="32"/>
        <v>1</v>
      </c>
      <c r="AB49" s="353">
        <v>1</v>
      </c>
      <c r="AC49" s="354"/>
      <c r="AD49" s="355">
        <f t="shared" si="33"/>
        <v>2</v>
      </c>
      <c r="AE49" s="353">
        <v>1</v>
      </c>
      <c r="AF49" s="354"/>
      <c r="AG49" s="355">
        <f t="shared" si="34"/>
        <v>3</v>
      </c>
      <c r="AH49" s="353">
        <v>1</v>
      </c>
      <c r="AI49" s="354"/>
      <c r="AJ49" s="355">
        <f t="shared" si="35"/>
        <v>5</v>
      </c>
      <c r="AK49" s="353">
        <v>2</v>
      </c>
      <c r="AL49" s="354"/>
      <c r="AM49" s="355">
        <f t="shared" si="36"/>
        <v>8</v>
      </c>
      <c r="AN49" s="353">
        <v>2</v>
      </c>
      <c r="AO49" s="354"/>
      <c r="AP49" s="355">
        <f t="shared" si="37"/>
        <v>4</v>
      </c>
      <c r="AQ49" s="353">
        <v>1</v>
      </c>
      <c r="AR49" s="354"/>
      <c r="AS49" s="355">
        <f t="shared" si="38"/>
        <v>3</v>
      </c>
      <c r="AT49" s="353">
        <v>1</v>
      </c>
      <c r="AU49" s="354"/>
      <c r="AV49" s="355">
        <f t="shared" si="39"/>
        <v>3</v>
      </c>
      <c r="AW49" s="353">
        <v>2</v>
      </c>
      <c r="AX49" s="354"/>
      <c r="AY49" s="355">
        <f t="shared" si="40"/>
        <v>4</v>
      </c>
      <c r="AZ49" s="353">
        <v>2</v>
      </c>
      <c r="BA49" s="354"/>
      <c r="BB49" s="355">
        <f t="shared" si="41"/>
        <v>6</v>
      </c>
      <c r="BC49" s="353">
        <v>1</v>
      </c>
      <c r="BD49" s="354"/>
      <c r="BE49" s="355">
        <f t="shared" si="42"/>
        <v>4</v>
      </c>
      <c r="BF49" s="353">
        <v>1</v>
      </c>
      <c r="BG49" s="354"/>
      <c r="BH49" s="355">
        <f t="shared" si="43"/>
        <v>2</v>
      </c>
      <c r="BI49" s="353">
        <v>2</v>
      </c>
      <c r="BJ49" s="354"/>
      <c r="BK49" s="355">
        <f t="shared" si="44"/>
        <v>2</v>
      </c>
      <c r="BL49" s="356">
        <v>3</v>
      </c>
      <c r="BM49" s="357">
        <f t="shared" si="45"/>
        <v>315</v>
      </c>
      <c r="BO49" s="357">
        <f t="shared" si="21"/>
        <v>126</v>
      </c>
      <c r="BP49" s="357">
        <f t="shared" si="22"/>
        <v>66</v>
      </c>
      <c r="BQ49" s="357">
        <f t="shared" si="23"/>
        <v>69</v>
      </c>
      <c r="BR49" s="357">
        <f t="shared" si="24"/>
        <v>54</v>
      </c>
      <c r="BT49" s="329"/>
    </row>
    <row r="50" spans="1:72" ht="25.5" x14ac:dyDescent="0.25">
      <c r="A50" s="322"/>
      <c r="B50" s="94" t="s">
        <v>361</v>
      </c>
      <c r="C50" s="261">
        <v>1</v>
      </c>
      <c r="D50" s="353">
        <v>3</v>
      </c>
      <c r="E50" s="354"/>
      <c r="F50" s="355">
        <f t="shared" si="25"/>
        <v>15</v>
      </c>
      <c r="G50" s="353">
        <v>2</v>
      </c>
      <c r="H50" s="354"/>
      <c r="I50" s="355">
        <f t="shared" si="26"/>
        <v>6</v>
      </c>
      <c r="J50" s="353">
        <v>4</v>
      </c>
      <c r="K50" s="354"/>
      <c r="L50" s="367">
        <f t="shared" si="27"/>
        <v>8</v>
      </c>
      <c r="M50" s="353">
        <v>2</v>
      </c>
      <c r="N50" s="354"/>
      <c r="O50" s="355">
        <f t="shared" si="28"/>
        <v>6</v>
      </c>
      <c r="P50" s="353">
        <v>3</v>
      </c>
      <c r="Q50" s="354"/>
      <c r="R50" s="355">
        <f t="shared" si="29"/>
        <v>6</v>
      </c>
      <c r="S50" s="353">
        <v>2</v>
      </c>
      <c r="T50" s="354"/>
      <c r="U50" s="355">
        <f t="shared" si="30"/>
        <v>10</v>
      </c>
      <c r="V50" s="353">
        <v>2</v>
      </c>
      <c r="W50" s="354"/>
      <c r="X50" s="355">
        <f t="shared" si="31"/>
        <v>6</v>
      </c>
      <c r="Y50" s="353">
        <v>1</v>
      </c>
      <c r="Z50" s="354"/>
      <c r="AA50" s="355">
        <f t="shared" si="32"/>
        <v>1</v>
      </c>
      <c r="AB50" s="353">
        <v>1</v>
      </c>
      <c r="AC50" s="354"/>
      <c r="AD50" s="355">
        <f t="shared" si="33"/>
        <v>2</v>
      </c>
      <c r="AE50" s="353">
        <v>1</v>
      </c>
      <c r="AF50" s="354"/>
      <c r="AG50" s="355">
        <f t="shared" si="34"/>
        <v>3</v>
      </c>
      <c r="AH50" s="353">
        <v>3</v>
      </c>
      <c r="AI50" s="354"/>
      <c r="AJ50" s="355">
        <f t="shared" si="35"/>
        <v>15</v>
      </c>
      <c r="AK50" s="353">
        <v>3</v>
      </c>
      <c r="AL50" s="354"/>
      <c r="AM50" s="355">
        <f t="shared" si="36"/>
        <v>12</v>
      </c>
      <c r="AN50" s="353">
        <v>2</v>
      </c>
      <c r="AO50" s="354"/>
      <c r="AP50" s="355">
        <f t="shared" si="37"/>
        <v>4</v>
      </c>
      <c r="AQ50" s="353">
        <v>2</v>
      </c>
      <c r="AR50" s="354"/>
      <c r="AS50" s="355">
        <f t="shared" si="38"/>
        <v>6</v>
      </c>
      <c r="AT50" s="353">
        <v>2</v>
      </c>
      <c r="AU50" s="354"/>
      <c r="AV50" s="355">
        <f t="shared" si="39"/>
        <v>6</v>
      </c>
      <c r="AW50" s="353">
        <v>2</v>
      </c>
      <c r="AX50" s="354"/>
      <c r="AY50" s="355">
        <f t="shared" si="40"/>
        <v>4</v>
      </c>
      <c r="AZ50" s="353">
        <v>2</v>
      </c>
      <c r="BA50" s="354"/>
      <c r="BB50" s="355">
        <f t="shared" si="41"/>
        <v>6</v>
      </c>
      <c r="BC50" s="353">
        <v>1</v>
      </c>
      <c r="BD50" s="354"/>
      <c r="BE50" s="355">
        <f t="shared" si="42"/>
        <v>4</v>
      </c>
      <c r="BF50" s="353">
        <v>2</v>
      </c>
      <c r="BG50" s="354"/>
      <c r="BH50" s="355">
        <f t="shared" si="43"/>
        <v>4</v>
      </c>
      <c r="BI50" s="353">
        <v>3</v>
      </c>
      <c r="BJ50" s="354"/>
      <c r="BK50" s="355">
        <f t="shared" si="44"/>
        <v>3</v>
      </c>
      <c r="BL50" s="356">
        <v>3</v>
      </c>
      <c r="BM50" s="357">
        <f t="shared" si="45"/>
        <v>381</v>
      </c>
      <c r="BO50" s="357">
        <f t="shared" si="21"/>
        <v>123</v>
      </c>
      <c r="BP50" s="357">
        <f t="shared" si="22"/>
        <v>66</v>
      </c>
      <c r="BQ50" s="357">
        <f t="shared" si="23"/>
        <v>129</v>
      </c>
      <c r="BR50" s="357">
        <f t="shared" si="24"/>
        <v>63</v>
      </c>
      <c r="BT50" s="329"/>
    </row>
    <row r="51" spans="1:72" x14ac:dyDescent="0.25">
      <c r="A51" s="322"/>
      <c r="B51" s="93" t="s">
        <v>362</v>
      </c>
      <c r="C51" s="261">
        <v>1</v>
      </c>
      <c r="D51" s="353">
        <v>5</v>
      </c>
      <c r="E51" s="354"/>
      <c r="F51" s="355">
        <f t="shared" si="25"/>
        <v>25</v>
      </c>
      <c r="G51" s="353">
        <v>4</v>
      </c>
      <c r="H51" s="354"/>
      <c r="I51" s="355">
        <f t="shared" si="26"/>
        <v>12</v>
      </c>
      <c r="J51" s="353">
        <v>5</v>
      </c>
      <c r="K51" s="354"/>
      <c r="L51" s="367">
        <f t="shared" si="27"/>
        <v>10</v>
      </c>
      <c r="M51" s="353">
        <v>3</v>
      </c>
      <c r="N51" s="354"/>
      <c r="O51" s="355">
        <f t="shared" si="28"/>
        <v>9</v>
      </c>
      <c r="P51" s="353">
        <v>1</v>
      </c>
      <c r="Q51" s="354"/>
      <c r="R51" s="355">
        <f t="shared" si="29"/>
        <v>2</v>
      </c>
      <c r="S51" s="353">
        <v>2</v>
      </c>
      <c r="T51" s="354"/>
      <c r="U51" s="355">
        <f t="shared" si="30"/>
        <v>10</v>
      </c>
      <c r="V51" s="353">
        <v>2</v>
      </c>
      <c r="W51" s="354"/>
      <c r="X51" s="355">
        <f t="shared" si="31"/>
        <v>6</v>
      </c>
      <c r="Y51" s="353">
        <v>1</v>
      </c>
      <c r="Z51" s="354"/>
      <c r="AA51" s="355">
        <f t="shared" si="32"/>
        <v>1</v>
      </c>
      <c r="AB51" s="353">
        <v>1</v>
      </c>
      <c r="AC51" s="354"/>
      <c r="AD51" s="355">
        <f t="shared" si="33"/>
        <v>2</v>
      </c>
      <c r="AE51" s="353">
        <v>1</v>
      </c>
      <c r="AF51" s="354"/>
      <c r="AG51" s="355">
        <f t="shared" si="34"/>
        <v>3</v>
      </c>
      <c r="AH51" s="353">
        <v>1</v>
      </c>
      <c r="AI51" s="354"/>
      <c r="AJ51" s="355">
        <f t="shared" si="35"/>
        <v>5</v>
      </c>
      <c r="AK51" s="353">
        <v>1</v>
      </c>
      <c r="AL51" s="354"/>
      <c r="AM51" s="355">
        <f t="shared" si="36"/>
        <v>4</v>
      </c>
      <c r="AN51" s="353">
        <v>2</v>
      </c>
      <c r="AO51" s="354"/>
      <c r="AP51" s="355">
        <f t="shared" si="37"/>
        <v>4</v>
      </c>
      <c r="AQ51" s="353">
        <v>1</v>
      </c>
      <c r="AR51" s="354"/>
      <c r="AS51" s="355">
        <f t="shared" si="38"/>
        <v>3</v>
      </c>
      <c r="AT51" s="353">
        <v>2</v>
      </c>
      <c r="AU51" s="354"/>
      <c r="AV51" s="355">
        <f t="shared" si="39"/>
        <v>6</v>
      </c>
      <c r="AW51" s="353">
        <v>2</v>
      </c>
      <c r="AX51" s="354"/>
      <c r="AY51" s="355">
        <f t="shared" si="40"/>
        <v>4</v>
      </c>
      <c r="AZ51" s="353">
        <v>2</v>
      </c>
      <c r="BA51" s="354"/>
      <c r="BB51" s="355">
        <f t="shared" si="41"/>
        <v>6</v>
      </c>
      <c r="BC51" s="353">
        <v>2</v>
      </c>
      <c r="BD51" s="354"/>
      <c r="BE51" s="355">
        <f t="shared" si="42"/>
        <v>8</v>
      </c>
      <c r="BF51" s="353">
        <v>1</v>
      </c>
      <c r="BG51" s="354"/>
      <c r="BH51" s="355">
        <f t="shared" si="43"/>
        <v>2</v>
      </c>
      <c r="BI51" s="353">
        <v>3</v>
      </c>
      <c r="BJ51" s="354"/>
      <c r="BK51" s="355">
        <f t="shared" si="44"/>
        <v>3</v>
      </c>
      <c r="BL51" s="356">
        <v>4</v>
      </c>
      <c r="BM51" s="357">
        <f t="shared" si="45"/>
        <v>500</v>
      </c>
      <c r="BO51" s="357">
        <f t="shared" si="21"/>
        <v>232</v>
      </c>
      <c r="BP51" s="357">
        <f t="shared" si="22"/>
        <v>88</v>
      </c>
      <c r="BQ51" s="357">
        <f t="shared" si="23"/>
        <v>88</v>
      </c>
      <c r="BR51" s="357">
        <f t="shared" si="24"/>
        <v>92</v>
      </c>
      <c r="BT51" s="329"/>
    </row>
    <row r="52" spans="1:72" ht="25.5" x14ac:dyDescent="0.25">
      <c r="A52" s="322"/>
      <c r="B52" s="94" t="s">
        <v>363</v>
      </c>
      <c r="C52" s="261">
        <v>0</v>
      </c>
      <c r="D52" s="353">
        <v>3</v>
      </c>
      <c r="E52" s="354"/>
      <c r="F52" s="355">
        <f t="shared" si="25"/>
        <v>15</v>
      </c>
      <c r="G52" s="353">
        <v>4</v>
      </c>
      <c r="H52" s="354"/>
      <c r="I52" s="355">
        <f t="shared" si="26"/>
        <v>12</v>
      </c>
      <c r="J52" s="353">
        <v>3</v>
      </c>
      <c r="K52" s="354"/>
      <c r="L52" s="367">
        <f t="shared" si="27"/>
        <v>6</v>
      </c>
      <c r="M52" s="353">
        <v>2</v>
      </c>
      <c r="N52" s="354"/>
      <c r="O52" s="355">
        <f t="shared" si="28"/>
        <v>6</v>
      </c>
      <c r="P52" s="353">
        <v>5</v>
      </c>
      <c r="Q52" s="354"/>
      <c r="R52" s="355">
        <f t="shared" si="29"/>
        <v>10</v>
      </c>
      <c r="S52" s="353">
        <v>2</v>
      </c>
      <c r="T52" s="354"/>
      <c r="U52" s="355">
        <f t="shared" si="30"/>
        <v>10</v>
      </c>
      <c r="V52" s="353">
        <v>2</v>
      </c>
      <c r="W52" s="354"/>
      <c r="X52" s="355">
        <f t="shared" si="31"/>
        <v>6</v>
      </c>
      <c r="Y52" s="353">
        <v>2</v>
      </c>
      <c r="Z52" s="354"/>
      <c r="AA52" s="355">
        <f t="shared" si="32"/>
        <v>2</v>
      </c>
      <c r="AB52" s="353">
        <v>1</v>
      </c>
      <c r="AC52" s="354"/>
      <c r="AD52" s="355">
        <f t="shared" si="33"/>
        <v>2</v>
      </c>
      <c r="AE52" s="353">
        <v>1</v>
      </c>
      <c r="AF52" s="354"/>
      <c r="AG52" s="355">
        <f t="shared" si="34"/>
        <v>3</v>
      </c>
      <c r="AH52" s="353">
        <v>2</v>
      </c>
      <c r="AI52" s="354"/>
      <c r="AJ52" s="355">
        <f t="shared" si="35"/>
        <v>10</v>
      </c>
      <c r="AK52" s="353">
        <v>1</v>
      </c>
      <c r="AL52" s="354"/>
      <c r="AM52" s="355">
        <f t="shared" si="36"/>
        <v>4</v>
      </c>
      <c r="AN52" s="353">
        <v>2</v>
      </c>
      <c r="AO52" s="354"/>
      <c r="AP52" s="355">
        <f t="shared" si="37"/>
        <v>4</v>
      </c>
      <c r="AQ52" s="353">
        <v>1</v>
      </c>
      <c r="AR52" s="354"/>
      <c r="AS52" s="355">
        <f t="shared" si="38"/>
        <v>3</v>
      </c>
      <c r="AT52" s="353">
        <v>2</v>
      </c>
      <c r="AU52" s="354"/>
      <c r="AV52" s="355">
        <f t="shared" si="39"/>
        <v>6</v>
      </c>
      <c r="AW52" s="353">
        <v>2</v>
      </c>
      <c r="AX52" s="354"/>
      <c r="AY52" s="355">
        <f t="shared" si="40"/>
        <v>4</v>
      </c>
      <c r="AZ52" s="353">
        <v>2</v>
      </c>
      <c r="BA52" s="354"/>
      <c r="BB52" s="355">
        <f t="shared" si="41"/>
        <v>6</v>
      </c>
      <c r="BC52" s="353">
        <v>1</v>
      </c>
      <c r="BD52" s="354"/>
      <c r="BE52" s="355">
        <f t="shared" si="42"/>
        <v>4</v>
      </c>
      <c r="BF52" s="353">
        <v>2</v>
      </c>
      <c r="BG52" s="354"/>
      <c r="BH52" s="355">
        <f t="shared" si="43"/>
        <v>4</v>
      </c>
      <c r="BI52" s="353">
        <v>3</v>
      </c>
      <c r="BJ52" s="354"/>
      <c r="BK52" s="355">
        <f t="shared" si="44"/>
        <v>3</v>
      </c>
      <c r="BL52" s="356">
        <v>3</v>
      </c>
      <c r="BM52" s="357">
        <f t="shared" si="45"/>
        <v>360</v>
      </c>
      <c r="BO52" s="357">
        <f t="shared" si="21"/>
        <v>147</v>
      </c>
      <c r="BP52" s="357">
        <f t="shared" si="22"/>
        <v>69</v>
      </c>
      <c r="BQ52" s="357">
        <f t="shared" si="23"/>
        <v>81</v>
      </c>
      <c r="BR52" s="357">
        <f t="shared" si="24"/>
        <v>63</v>
      </c>
      <c r="BT52" s="329"/>
    </row>
    <row r="53" spans="1:72" x14ac:dyDescent="0.25">
      <c r="A53" s="322"/>
      <c r="B53" s="93" t="s">
        <v>364</v>
      </c>
      <c r="C53" s="261">
        <v>0</v>
      </c>
      <c r="D53" s="353">
        <v>2</v>
      </c>
      <c r="E53" s="354"/>
      <c r="F53" s="355">
        <f t="shared" si="25"/>
        <v>10</v>
      </c>
      <c r="G53" s="353">
        <v>4</v>
      </c>
      <c r="H53" s="354"/>
      <c r="I53" s="355">
        <f t="shared" si="26"/>
        <v>12</v>
      </c>
      <c r="J53" s="353">
        <v>3</v>
      </c>
      <c r="K53" s="354"/>
      <c r="L53" s="367">
        <f t="shared" si="27"/>
        <v>6</v>
      </c>
      <c r="M53" s="353">
        <v>4</v>
      </c>
      <c r="N53" s="354"/>
      <c r="O53" s="355">
        <f t="shared" si="28"/>
        <v>12</v>
      </c>
      <c r="P53" s="353">
        <v>4</v>
      </c>
      <c r="Q53" s="354"/>
      <c r="R53" s="355">
        <f t="shared" si="29"/>
        <v>8</v>
      </c>
      <c r="S53" s="353">
        <v>2</v>
      </c>
      <c r="T53" s="354"/>
      <c r="U53" s="355">
        <f t="shared" si="30"/>
        <v>10</v>
      </c>
      <c r="V53" s="353">
        <v>2</v>
      </c>
      <c r="W53" s="354"/>
      <c r="X53" s="355">
        <f t="shared" si="31"/>
        <v>6</v>
      </c>
      <c r="Y53" s="353">
        <v>2</v>
      </c>
      <c r="Z53" s="354"/>
      <c r="AA53" s="355">
        <f t="shared" si="32"/>
        <v>2</v>
      </c>
      <c r="AB53" s="353">
        <v>1</v>
      </c>
      <c r="AC53" s="354"/>
      <c r="AD53" s="355">
        <f t="shared" si="33"/>
        <v>2</v>
      </c>
      <c r="AE53" s="353">
        <v>1</v>
      </c>
      <c r="AF53" s="354"/>
      <c r="AG53" s="355">
        <f t="shared" si="34"/>
        <v>3</v>
      </c>
      <c r="AH53" s="353">
        <v>1</v>
      </c>
      <c r="AI53" s="354"/>
      <c r="AJ53" s="355">
        <f t="shared" si="35"/>
        <v>5</v>
      </c>
      <c r="AK53" s="353">
        <v>2</v>
      </c>
      <c r="AL53" s="354"/>
      <c r="AM53" s="355">
        <f t="shared" si="36"/>
        <v>8</v>
      </c>
      <c r="AN53" s="353">
        <v>2</v>
      </c>
      <c r="AO53" s="354"/>
      <c r="AP53" s="355">
        <f t="shared" si="37"/>
        <v>4</v>
      </c>
      <c r="AQ53" s="353">
        <v>1</v>
      </c>
      <c r="AR53" s="354"/>
      <c r="AS53" s="355">
        <f t="shared" si="38"/>
        <v>3</v>
      </c>
      <c r="AT53" s="353">
        <v>2</v>
      </c>
      <c r="AU53" s="354"/>
      <c r="AV53" s="355">
        <f t="shared" si="39"/>
        <v>6</v>
      </c>
      <c r="AW53" s="353">
        <v>2</v>
      </c>
      <c r="AX53" s="354"/>
      <c r="AY53" s="355">
        <f t="shared" si="40"/>
        <v>4</v>
      </c>
      <c r="AZ53" s="353">
        <v>2</v>
      </c>
      <c r="BA53" s="354"/>
      <c r="BB53" s="355">
        <f t="shared" si="41"/>
        <v>6</v>
      </c>
      <c r="BC53" s="353">
        <v>1</v>
      </c>
      <c r="BD53" s="354"/>
      <c r="BE53" s="355">
        <f t="shared" si="42"/>
        <v>4</v>
      </c>
      <c r="BF53" s="353">
        <v>2</v>
      </c>
      <c r="BG53" s="354"/>
      <c r="BH53" s="355">
        <f t="shared" si="43"/>
        <v>4</v>
      </c>
      <c r="BI53" s="353">
        <v>2</v>
      </c>
      <c r="BJ53" s="354"/>
      <c r="BK53" s="355">
        <f t="shared" si="44"/>
        <v>2</v>
      </c>
      <c r="BL53" s="356">
        <v>3</v>
      </c>
      <c r="BM53" s="357">
        <f t="shared" si="45"/>
        <v>351</v>
      </c>
      <c r="BO53" s="357">
        <f t="shared" si="21"/>
        <v>144</v>
      </c>
      <c r="BP53" s="357">
        <f t="shared" si="22"/>
        <v>69</v>
      </c>
      <c r="BQ53" s="357">
        <f t="shared" si="23"/>
        <v>78</v>
      </c>
      <c r="BR53" s="357">
        <f t="shared" si="24"/>
        <v>60</v>
      </c>
      <c r="BT53" s="329"/>
    </row>
    <row r="54" spans="1:72" x14ac:dyDescent="0.25">
      <c r="A54" s="322"/>
      <c r="B54" s="93" t="s">
        <v>365</v>
      </c>
      <c r="C54" s="261">
        <v>0</v>
      </c>
      <c r="D54" s="353">
        <v>3</v>
      </c>
      <c r="E54" s="354"/>
      <c r="F54" s="355">
        <f t="shared" si="25"/>
        <v>15</v>
      </c>
      <c r="G54" s="353">
        <v>2</v>
      </c>
      <c r="H54" s="354"/>
      <c r="I54" s="355">
        <f t="shared" si="26"/>
        <v>6</v>
      </c>
      <c r="J54" s="353">
        <v>2</v>
      </c>
      <c r="K54" s="354"/>
      <c r="L54" s="367">
        <f t="shared" si="27"/>
        <v>4</v>
      </c>
      <c r="M54" s="353">
        <v>3</v>
      </c>
      <c r="N54" s="354"/>
      <c r="O54" s="355">
        <f t="shared" si="28"/>
        <v>9</v>
      </c>
      <c r="P54" s="353">
        <v>4</v>
      </c>
      <c r="Q54" s="354"/>
      <c r="R54" s="355">
        <f t="shared" si="29"/>
        <v>8</v>
      </c>
      <c r="S54" s="353">
        <v>2</v>
      </c>
      <c r="T54" s="354"/>
      <c r="U54" s="355">
        <f t="shared" si="30"/>
        <v>10</v>
      </c>
      <c r="V54" s="353">
        <v>2</v>
      </c>
      <c r="W54" s="354"/>
      <c r="X54" s="355">
        <f t="shared" si="31"/>
        <v>6</v>
      </c>
      <c r="Y54" s="353">
        <v>1</v>
      </c>
      <c r="Z54" s="354"/>
      <c r="AA54" s="355">
        <f t="shared" si="32"/>
        <v>1</v>
      </c>
      <c r="AB54" s="353">
        <v>1</v>
      </c>
      <c r="AC54" s="354"/>
      <c r="AD54" s="355">
        <f t="shared" si="33"/>
        <v>2</v>
      </c>
      <c r="AE54" s="353">
        <v>1</v>
      </c>
      <c r="AF54" s="354"/>
      <c r="AG54" s="355">
        <f t="shared" si="34"/>
        <v>3</v>
      </c>
      <c r="AH54" s="353">
        <v>2</v>
      </c>
      <c r="AI54" s="354"/>
      <c r="AJ54" s="355">
        <f t="shared" si="35"/>
        <v>10</v>
      </c>
      <c r="AK54" s="353">
        <v>2</v>
      </c>
      <c r="AL54" s="354"/>
      <c r="AM54" s="355">
        <f t="shared" si="36"/>
        <v>8</v>
      </c>
      <c r="AN54" s="353">
        <v>2</v>
      </c>
      <c r="AO54" s="354"/>
      <c r="AP54" s="355">
        <f t="shared" si="37"/>
        <v>4</v>
      </c>
      <c r="AQ54" s="353">
        <v>1</v>
      </c>
      <c r="AR54" s="354"/>
      <c r="AS54" s="355">
        <f t="shared" si="38"/>
        <v>3</v>
      </c>
      <c r="AT54" s="353">
        <v>2</v>
      </c>
      <c r="AU54" s="354"/>
      <c r="AV54" s="355">
        <f t="shared" si="39"/>
        <v>6</v>
      </c>
      <c r="AW54" s="353">
        <v>2</v>
      </c>
      <c r="AX54" s="354"/>
      <c r="AY54" s="355">
        <f t="shared" si="40"/>
        <v>4</v>
      </c>
      <c r="AZ54" s="353">
        <v>2</v>
      </c>
      <c r="BA54" s="354"/>
      <c r="BB54" s="355">
        <f t="shared" si="41"/>
        <v>6</v>
      </c>
      <c r="BC54" s="353">
        <v>1</v>
      </c>
      <c r="BD54" s="354"/>
      <c r="BE54" s="355">
        <f t="shared" si="42"/>
        <v>4</v>
      </c>
      <c r="BF54" s="353">
        <v>2</v>
      </c>
      <c r="BG54" s="354"/>
      <c r="BH54" s="355">
        <f t="shared" si="43"/>
        <v>4</v>
      </c>
      <c r="BI54" s="353">
        <v>2</v>
      </c>
      <c r="BJ54" s="354"/>
      <c r="BK54" s="355">
        <f t="shared" si="44"/>
        <v>2</v>
      </c>
      <c r="BL54" s="356">
        <v>3</v>
      </c>
      <c r="BM54" s="357">
        <f t="shared" si="45"/>
        <v>345</v>
      </c>
      <c r="BO54" s="357">
        <f t="shared" si="21"/>
        <v>126</v>
      </c>
      <c r="BP54" s="357">
        <f t="shared" si="22"/>
        <v>66</v>
      </c>
      <c r="BQ54" s="357">
        <f t="shared" si="23"/>
        <v>93</v>
      </c>
      <c r="BR54" s="357">
        <f t="shared" si="24"/>
        <v>60</v>
      </c>
      <c r="BT54" s="329"/>
    </row>
    <row r="55" spans="1:72" x14ac:dyDescent="0.25">
      <c r="A55" s="322"/>
      <c r="B55" s="93" t="s">
        <v>366</v>
      </c>
      <c r="C55" s="261">
        <v>0</v>
      </c>
      <c r="D55" s="353">
        <v>4</v>
      </c>
      <c r="E55" s="354"/>
      <c r="F55" s="355">
        <f t="shared" si="25"/>
        <v>20</v>
      </c>
      <c r="G55" s="353">
        <v>3</v>
      </c>
      <c r="H55" s="354"/>
      <c r="I55" s="355">
        <f t="shared" si="26"/>
        <v>9</v>
      </c>
      <c r="J55" s="353">
        <v>5</v>
      </c>
      <c r="K55" s="354"/>
      <c r="L55" s="367">
        <f t="shared" si="27"/>
        <v>10</v>
      </c>
      <c r="M55" s="353">
        <v>3</v>
      </c>
      <c r="N55" s="354"/>
      <c r="O55" s="355">
        <f t="shared" si="28"/>
        <v>9</v>
      </c>
      <c r="P55" s="353">
        <v>5</v>
      </c>
      <c r="Q55" s="354"/>
      <c r="R55" s="355">
        <f t="shared" si="29"/>
        <v>10</v>
      </c>
      <c r="S55" s="353">
        <v>2</v>
      </c>
      <c r="T55" s="354"/>
      <c r="U55" s="355">
        <f t="shared" si="30"/>
        <v>10</v>
      </c>
      <c r="V55" s="353">
        <v>2</v>
      </c>
      <c r="W55" s="354"/>
      <c r="X55" s="355">
        <f t="shared" si="31"/>
        <v>6</v>
      </c>
      <c r="Y55" s="353">
        <v>2</v>
      </c>
      <c r="Z55" s="354"/>
      <c r="AA55" s="355">
        <f t="shared" si="32"/>
        <v>2</v>
      </c>
      <c r="AB55" s="353">
        <v>1</v>
      </c>
      <c r="AC55" s="354"/>
      <c r="AD55" s="355">
        <f t="shared" si="33"/>
        <v>2</v>
      </c>
      <c r="AE55" s="353">
        <v>2</v>
      </c>
      <c r="AF55" s="354"/>
      <c r="AG55" s="355">
        <f t="shared" si="34"/>
        <v>6</v>
      </c>
      <c r="AH55" s="353">
        <v>2</v>
      </c>
      <c r="AI55" s="354"/>
      <c r="AJ55" s="355">
        <f t="shared" si="35"/>
        <v>10</v>
      </c>
      <c r="AK55" s="353">
        <v>2</v>
      </c>
      <c r="AL55" s="354"/>
      <c r="AM55" s="355">
        <f t="shared" si="36"/>
        <v>8</v>
      </c>
      <c r="AN55" s="353">
        <v>2</v>
      </c>
      <c r="AO55" s="354"/>
      <c r="AP55" s="355">
        <f t="shared" si="37"/>
        <v>4</v>
      </c>
      <c r="AQ55" s="353">
        <v>1</v>
      </c>
      <c r="AR55" s="354"/>
      <c r="AS55" s="355">
        <f t="shared" si="38"/>
        <v>3</v>
      </c>
      <c r="AT55" s="353">
        <v>2</v>
      </c>
      <c r="AU55" s="354"/>
      <c r="AV55" s="355">
        <f t="shared" si="39"/>
        <v>6</v>
      </c>
      <c r="AW55" s="353">
        <v>2</v>
      </c>
      <c r="AX55" s="354"/>
      <c r="AY55" s="355">
        <f t="shared" si="40"/>
        <v>4</v>
      </c>
      <c r="AZ55" s="353">
        <v>2</v>
      </c>
      <c r="BA55" s="354"/>
      <c r="BB55" s="355">
        <f t="shared" si="41"/>
        <v>6</v>
      </c>
      <c r="BC55" s="353">
        <v>1</v>
      </c>
      <c r="BD55" s="354"/>
      <c r="BE55" s="355">
        <f t="shared" si="42"/>
        <v>4</v>
      </c>
      <c r="BF55" s="353">
        <v>2</v>
      </c>
      <c r="BG55" s="354"/>
      <c r="BH55" s="355">
        <f t="shared" si="43"/>
        <v>4</v>
      </c>
      <c r="BI55" s="353">
        <v>3</v>
      </c>
      <c r="BJ55" s="354"/>
      <c r="BK55" s="355">
        <f t="shared" si="44"/>
        <v>3</v>
      </c>
      <c r="BL55" s="356">
        <v>3</v>
      </c>
      <c r="BM55" s="357">
        <f t="shared" si="45"/>
        <v>408</v>
      </c>
      <c r="BO55" s="357">
        <f t="shared" si="21"/>
        <v>174</v>
      </c>
      <c r="BP55" s="357">
        <f t="shared" si="22"/>
        <v>78</v>
      </c>
      <c r="BQ55" s="357">
        <f t="shared" si="23"/>
        <v>93</v>
      </c>
      <c r="BR55" s="357">
        <f t="shared" si="24"/>
        <v>63</v>
      </c>
      <c r="BT55" s="329"/>
    </row>
    <row r="56" spans="1:72" x14ac:dyDescent="0.25">
      <c r="A56" s="322"/>
      <c r="B56" s="93" t="s">
        <v>367</v>
      </c>
      <c r="C56" s="261">
        <v>0</v>
      </c>
      <c r="D56" s="353">
        <v>3</v>
      </c>
      <c r="E56" s="354"/>
      <c r="F56" s="355">
        <f t="shared" si="25"/>
        <v>15</v>
      </c>
      <c r="G56" s="353">
        <v>4</v>
      </c>
      <c r="H56" s="354"/>
      <c r="I56" s="355">
        <f t="shared" si="26"/>
        <v>12</v>
      </c>
      <c r="J56" s="353">
        <v>4</v>
      </c>
      <c r="K56" s="354"/>
      <c r="L56" s="367">
        <f t="shared" si="27"/>
        <v>8</v>
      </c>
      <c r="M56" s="353">
        <v>3</v>
      </c>
      <c r="N56" s="354"/>
      <c r="O56" s="355">
        <f t="shared" si="28"/>
        <v>9</v>
      </c>
      <c r="P56" s="353">
        <v>3</v>
      </c>
      <c r="Q56" s="354"/>
      <c r="R56" s="355">
        <f t="shared" si="29"/>
        <v>6</v>
      </c>
      <c r="S56" s="353">
        <v>2</v>
      </c>
      <c r="T56" s="354"/>
      <c r="U56" s="355">
        <f t="shared" si="30"/>
        <v>10</v>
      </c>
      <c r="V56" s="353">
        <v>2</v>
      </c>
      <c r="W56" s="354"/>
      <c r="X56" s="355">
        <f t="shared" si="31"/>
        <v>6</v>
      </c>
      <c r="Y56" s="353">
        <v>1</v>
      </c>
      <c r="Z56" s="354"/>
      <c r="AA56" s="355">
        <f t="shared" si="32"/>
        <v>1</v>
      </c>
      <c r="AB56" s="353">
        <v>1</v>
      </c>
      <c r="AC56" s="354"/>
      <c r="AD56" s="355">
        <f t="shared" si="33"/>
        <v>2</v>
      </c>
      <c r="AE56" s="353">
        <v>2</v>
      </c>
      <c r="AF56" s="354"/>
      <c r="AG56" s="355">
        <f t="shared" si="34"/>
        <v>6</v>
      </c>
      <c r="AH56" s="353">
        <v>1</v>
      </c>
      <c r="AI56" s="354"/>
      <c r="AJ56" s="355">
        <f t="shared" si="35"/>
        <v>5</v>
      </c>
      <c r="AK56" s="353">
        <v>2</v>
      </c>
      <c r="AL56" s="354"/>
      <c r="AM56" s="355">
        <f t="shared" si="36"/>
        <v>8</v>
      </c>
      <c r="AN56" s="353">
        <v>2</v>
      </c>
      <c r="AO56" s="354"/>
      <c r="AP56" s="355">
        <f t="shared" si="37"/>
        <v>4</v>
      </c>
      <c r="AQ56" s="353">
        <v>2</v>
      </c>
      <c r="AR56" s="354"/>
      <c r="AS56" s="355">
        <f t="shared" si="38"/>
        <v>6</v>
      </c>
      <c r="AT56" s="353">
        <v>2</v>
      </c>
      <c r="AU56" s="354"/>
      <c r="AV56" s="355">
        <f t="shared" si="39"/>
        <v>6</v>
      </c>
      <c r="AW56" s="353">
        <v>2</v>
      </c>
      <c r="AX56" s="354"/>
      <c r="AY56" s="355">
        <f t="shared" si="40"/>
        <v>4</v>
      </c>
      <c r="AZ56" s="353">
        <v>2</v>
      </c>
      <c r="BA56" s="354"/>
      <c r="BB56" s="355">
        <f t="shared" si="41"/>
        <v>6</v>
      </c>
      <c r="BC56" s="353">
        <v>1</v>
      </c>
      <c r="BD56" s="354"/>
      <c r="BE56" s="355">
        <f t="shared" si="42"/>
        <v>4</v>
      </c>
      <c r="BF56" s="353">
        <v>2</v>
      </c>
      <c r="BG56" s="354"/>
      <c r="BH56" s="355">
        <f t="shared" si="43"/>
        <v>4</v>
      </c>
      <c r="BI56" s="353">
        <v>3</v>
      </c>
      <c r="BJ56" s="354"/>
      <c r="BK56" s="355">
        <f t="shared" si="44"/>
        <v>3</v>
      </c>
      <c r="BL56" s="356">
        <v>4</v>
      </c>
      <c r="BM56" s="357">
        <f t="shared" si="45"/>
        <v>500</v>
      </c>
      <c r="BO56" s="357">
        <f t="shared" si="21"/>
        <v>200</v>
      </c>
      <c r="BP56" s="357">
        <f t="shared" si="22"/>
        <v>100</v>
      </c>
      <c r="BQ56" s="357">
        <f t="shared" si="23"/>
        <v>116</v>
      </c>
      <c r="BR56" s="357">
        <f t="shared" si="24"/>
        <v>84</v>
      </c>
      <c r="BT56" s="329"/>
    </row>
    <row r="57" spans="1:72" x14ac:dyDescent="0.25">
      <c r="A57" s="322"/>
      <c r="B57" s="93" t="s">
        <v>368</v>
      </c>
      <c r="C57" s="261">
        <v>0</v>
      </c>
      <c r="D57" s="353">
        <v>5</v>
      </c>
      <c r="E57" s="354"/>
      <c r="F57" s="355">
        <f t="shared" si="25"/>
        <v>25</v>
      </c>
      <c r="G57" s="353">
        <v>4</v>
      </c>
      <c r="H57" s="354"/>
      <c r="I57" s="355">
        <f t="shared" si="26"/>
        <v>12</v>
      </c>
      <c r="J57" s="353">
        <v>2</v>
      </c>
      <c r="K57" s="354"/>
      <c r="L57" s="367">
        <f t="shared" si="27"/>
        <v>4</v>
      </c>
      <c r="M57" s="353">
        <v>4</v>
      </c>
      <c r="N57" s="354"/>
      <c r="O57" s="355">
        <f t="shared" si="28"/>
        <v>12</v>
      </c>
      <c r="P57" s="353">
        <v>1</v>
      </c>
      <c r="Q57" s="354"/>
      <c r="R57" s="355">
        <f t="shared" si="29"/>
        <v>2</v>
      </c>
      <c r="S57" s="353">
        <v>3</v>
      </c>
      <c r="T57" s="354"/>
      <c r="U57" s="355">
        <f t="shared" si="30"/>
        <v>15</v>
      </c>
      <c r="V57" s="353">
        <v>3</v>
      </c>
      <c r="W57" s="354"/>
      <c r="X57" s="355">
        <f t="shared" si="31"/>
        <v>9</v>
      </c>
      <c r="Y57" s="353">
        <v>2</v>
      </c>
      <c r="Z57" s="354"/>
      <c r="AA57" s="355">
        <f t="shared" si="32"/>
        <v>2</v>
      </c>
      <c r="AB57" s="353">
        <v>1</v>
      </c>
      <c r="AC57" s="354"/>
      <c r="AD57" s="355">
        <f t="shared" si="33"/>
        <v>2</v>
      </c>
      <c r="AE57" s="353">
        <v>2</v>
      </c>
      <c r="AF57" s="354"/>
      <c r="AG57" s="355">
        <f t="shared" si="34"/>
        <v>6</v>
      </c>
      <c r="AH57" s="353">
        <v>1</v>
      </c>
      <c r="AI57" s="354"/>
      <c r="AJ57" s="355">
        <f t="shared" si="35"/>
        <v>5</v>
      </c>
      <c r="AK57" s="353">
        <v>1</v>
      </c>
      <c r="AL57" s="354"/>
      <c r="AM57" s="355">
        <f t="shared" si="36"/>
        <v>4</v>
      </c>
      <c r="AN57" s="353">
        <v>2</v>
      </c>
      <c r="AO57" s="354"/>
      <c r="AP57" s="355">
        <f t="shared" si="37"/>
        <v>4</v>
      </c>
      <c r="AQ57" s="353">
        <v>0</v>
      </c>
      <c r="AR57" s="354"/>
      <c r="AS57" s="355">
        <f t="shared" si="38"/>
        <v>0</v>
      </c>
      <c r="AT57" s="353">
        <v>3</v>
      </c>
      <c r="AU57" s="354"/>
      <c r="AV57" s="355">
        <f t="shared" si="39"/>
        <v>9</v>
      </c>
      <c r="AW57" s="353">
        <v>2</v>
      </c>
      <c r="AX57" s="354"/>
      <c r="AY57" s="355">
        <f t="shared" si="40"/>
        <v>4</v>
      </c>
      <c r="AZ57" s="353">
        <v>2</v>
      </c>
      <c r="BA57" s="354"/>
      <c r="BB57" s="355">
        <f t="shared" si="41"/>
        <v>6</v>
      </c>
      <c r="BC57" s="353">
        <v>1</v>
      </c>
      <c r="BD57" s="354"/>
      <c r="BE57" s="355">
        <f t="shared" si="42"/>
        <v>4</v>
      </c>
      <c r="BF57" s="353">
        <v>2</v>
      </c>
      <c r="BG57" s="354"/>
      <c r="BH57" s="355">
        <f t="shared" si="43"/>
        <v>4</v>
      </c>
      <c r="BI57" s="353">
        <v>2</v>
      </c>
      <c r="BJ57" s="354"/>
      <c r="BK57" s="355">
        <f t="shared" si="44"/>
        <v>2</v>
      </c>
      <c r="BL57" s="356">
        <v>3</v>
      </c>
      <c r="BM57" s="357">
        <f t="shared" si="45"/>
        <v>393</v>
      </c>
      <c r="BO57" s="357">
        <f t="shared" si="21"/>
        <v>165</v>
      </c>
      <c r="BP57" s="357">
        <f t="shared" si="22"/>
        <v>102</v>
      </c>
      <c r="BQ57" s="357">
        <f t="shared" si="23"/>
        <v>66</v>
      </c>
      <c r="BR57" s="357">
        <f t="shared" si="24"/>
        <v>60</v>
      </c>
      <c r="BT57" s="329"/>
    </row>
    <row r="58" spans="1:72" x14ac:dyDescent="0.25">
      <c r="A58" s="322"/>
      <c r="B58" s="93" t="s">
        <v>369</v>
      </c>
      <c r="C58" s="261">
        <v>0</v>
      </c>
      <c r="D58" s="353">
        <v>5</v>
      </c>
      <c r="E58" s="354"/>
      <c r="F58" s="355">
        <f t="shared" si="25"/>
        <v>25</v>
      </c>
      <c r="G58" s="353">
        <v>2</v>
      </c>
      <c r="H58" s="354"/>
      <c r="I58" s="355">
        <f t="shared" si="26"/>
        <v>6</v>
      </c>
      <c r="J58" s="353">
        <v>2</v>
      </c>
      <c r="K58" s="354"/>
      <c r="L58" s="367">
        <f t="shared" si="27"/>
        <v>4</v>
      </c>
      <c r="M58" s="353">
        <v>2</v>
      </c>
      <c r="N58" s="354"/>
      <c r="O58" s="355">
        <f t="shared" si="28"/>
        <v>6</v>
      </c>
      <c r="P58" s="353">
        <v>1</v>
      </c>
      <c r="Q58" s="354"/>
      <c r="R58" s="355">
        <f t="shared" si="29"/>
        <v>2</v>
      </c>
      <c r="S58" s="353">
        <v>3</v>
      </c>
      <c r="T58" s="354"/>
      <c r="U58" s="355">
        <f t="shared" si="30"/>
        <v>15</v>
      </c>
      <c r="V58" s="353">
        <v>3</v>
      </c>
      <c r="W58" s="354"/>
      <c r="X58" s="355">
        <f t="shared" si="31"/>
        <v>9</v>
      </c>
      <c r="Y58" s="353">
        <v>2</v>
      </c>
      <c r="Z58" s="354"/>
      <c r="AA58" s="355">
        <f t="shared" si="32"/>
        <v>2</v>
      </c>
      <c r="AB58" s="353">
        <v>1</v>
      </c>
      <c r="AC58" s="354"/>
      <c r="AD58" s="355">
        <f t="shared" si="33"/>
        <v>2</v>
      </c>
      <c r="AE58" s="353">
        <v>2</v>
      </c>
      <c r="AF58" s="354"/>
      <c r="AG58" s="355">
        <f t="shared" si="34"/>
        <v>6</v>
      </c>
      <c r="AH58" s="353">
        <v>1</v>
      </c>
      <c r="AI58" s="354"/>
      <c r="AJ58" s="355">
        <f t="shared" si="35"/>
        <v>5</v>
      </c>
      <c r="AK58" s="353">
        <v>1</v>
      </c>
      <c r="AL58" s="354"/>
      <c r="AM58" s="355">
        <f t="shared" si="36"/>
        <v>4</v>
      </c>
      <c r="AN58" s="353">
        <v>2</v>
      </c>
      <c r="AO58" s="354"/>
      <c r="AP58" s="355">
        <f t="shared" si="37"/>
        <v>4</v>
      </c>
      <c r="AQ58" s="353">
        <v>0</v>
      </c>
      <c r="AR58" s="354"/>
      <c r="AS58" s="355">
        <f t="shared" si="38"/>
        <v>0</v>
      </c>
      <c r="AT58" s="353">
        <v>3</v>
      </c>
      <c r="AU58" s="354"/>
      <c r="AV58" s="355">
        <f t="shared" si="39"/>
        <v>9</v>
      </c>
      <c r="AW58" s="353">
        <v>2</v>
      </c>
      <c r="AX58" s="354"/>
      <c r="AY58" s="355">
        <f t="shared" si="40"/>
        <v>4</v>
      </c>
      <c r="AZ58" s="353">
        <v>2</v>
      </c>
      <c r="BA58" s="354"/>
      <c r="BB58" s="355">
        <f t="shared" si="41"/>
        <v>6</v>
      </c>
      <c r="BC58" s="353">
        <v>1</v>
      </c>
      <c r="BD58" s="354"/>
      <c r="BE58" s="355">
        <f t="shared" si="42"/>
        <v>4</v>
      </c>
      <c r="BF58" s="353">
        <v>2</v>
      </c>
      <c r="BG58" s="354"/>
      <c r="BH58" s="355">
        <f t="shared" si="43"/>
        <v>4</v>
      </c>
      <c r="BI58" s="353">
        <v>2</v>
      </c>
      <c r="BJ58" s="354"/>
      <c r="BK58" s="355">
        <f t="shared" si="44"/>
        <v>2</v>
      </c>
      <c r="BL58" s="356">
        <v>3</v>
      </c>
      <c r="BM58" s="357">
        <f t="shared" si="45"/>
        <v>357</v>
      </c>
      <c r="BO58" s="357">
        <f t="shared" si="21"/>
        <v>129</v>
      </c>
      <c r="BP58" s="357">
        <f t="shared" si="22"/>
        <v>102</v>
      </c>
      <c r="BQ58" s="357">
        <f t="shared" si="23"/>
        <v>66</v>
      </c>
      <c r="BR58" s="357">
        <f t="shared" si="24"/>
        <v>60</v>
      </c>
      <c r="BT58" s="329"/>
    </row>
    <row r="59" spans="1:72" x14ac:dyDescent="0.25">
      <c r="A59" s="322"/>
      <c r="B59" s="93" t="s">
        <v>370</v>
      </c>
      <c r="C59" s="261">
        <v>3</v>
      </c>
      <c r="D59" s="353">
        <v>4</v>
      </c>
      <c r="E59" s="354"/>
      <c r="F59" s="355">
        <f t="shared" si="25"/>
        <v>20</v>
      </c>
      <c r="G59" s="353">
        <v>5</v>
      </c>
      <c r="H59" s="354"/>
      <c r="I59" s="355">
        <f t="shared" si="26"/>
        <v>15</v>
      </c>
      <c r="J59" s="353">
        <v>2</v>
      </c>
      <c r="K59" s="354"/>
      <c r="L59" s="367">
        <f t="shared" si="27"/>
        <v>4</v>
      </c>
      <c r="M59" s="353">
        <v>3</v>
      </c>
      <c r="N59" s="354"/>
      <c r="O59" s="355">
        <f t="shared" si="28"/>
        <v>9</v>
      </c>
      <c r="P59" s="353">
        <v>1</v>
      </c>
      <c r="Q59" s="354"/>
      <c r="R59" s="355">
        <f t="shared" si="29"/>
        <v>2</v>
      </c>
      <c r="S59" s="353">
        <v>3</v>
      </c>
      <c r="T59" s="354"/>
      <c r="U59" s="355">
        <f t="shared" si="30"/>
        <v>15</v>
      </c>
      <c r="V59" s="353">
        <v>3</v>
      </c>
      <c r="W59" s="354"/>
      <c r="X59" s="355">
        <f t="shared" si="31"/>
        <v>9</v>
      </c>
      <c r="Y59" s="353">
        <v>2</v>
      </c>
      <c r="Z59" s="354"/>
      <c r="AA59" s="355">
        <f t="shared" si="32"/>
        <v>2</v>
      </c>
      <c r="AB59" s="353">
        <v>1</v>
      </c>
      <c r="AC59" s="354"/>
      <c r="AD59" s="355">
        <f t="shared" si="33"/>
        <v>2</v>
      </c>
      <c r="AE59" s="353">
        <v>2</v>
      </c>
      <c r="AF59" s="354"/>
      <c r="AG59" s="355">
        <f t="shared" si="34"/>
        <v>6</v>
      </c>
      <c r="AH59" s="353">
        <v>1</v>
      </c>
      <c r="AI59" s="354"/>
      <c r="AJ59" s="355">
        <f t="shared" si="35"/>
        <v>5</v>
      </c>
      <c r="AK59" s="353">
        <v>1</v>
      </c>
      <c r="AL59" s="354"/>
      <c r="AM59" s="355">
        <f t="shared" si="36"/>
        <v>4</v>
      </c>
      <c r="AN59" s="353">
        <v>2</v>
      </c>
      <c r="AO59" s="354"/>
      <c r="AP59" s="355">
        <f t="shared" si="37"/>
        <v>4</v>
      </c>
      <c r="AQ59" s="353">
        <v>0</v>
      </c>
      <c r="AR59" s="354"/>
      <c r="AS59" s="355">
        <f t="shared" si="38"/>
        <v>0</v>
      </c>
      <c r="AT59" s="353">
        <v>2</v>
      </c>
      <c r="AU59" s="354"/>
      <c r="AV59" s="355">
        <f t="shared" si="39"/>
        <v>6</v>
      </c>
      <c r="AW59" s="353">
        <v>2</v>
      </c>
      <c r="AX59" s="354"/>
      <c r="AY59" s="355">
        <f t="shared" si="40"/>
        <v>4</v>
      </c>
      <c r="AZ59" s="353">
        <v>2</v>
      </c>
      <c r="BA59" s="354"/>
      <c r="BB59" s="355">
        <f t="shared" si="41"/>
        <v>6</v>
      </c>
      <c r="BC59" s="353">
        <v>1</v>
      </c>
      <c r="BD59" s="354"/>
      <c r="BE59" s="355">
        <f t="shared" si="42"/>
        <v>4</v>
      </c>
      <c r="BF59" s="353">
        <v>2</v>
      </c>
      <c r="BG59" s="354"/>
      <c r="BH59" s="355">
        <f t="shared" si="43"/>
        <v>4</v>
      </c>
      <c r="BI59" s="353">
        <v>2</v>
      </c>
      <c r="BJ59" s="354"/>
      <c r="BK59" s="355">
        <f t="shared" si="44"/>
        <v>2</v>
      </c>
      <c r="BL59" s="356">
        <v>3</v>
      </c>
      <c r="BM59" s="357">
        <f t="shared" si="45"/>
        <v>369</v>
      </c>
      <c r="BO59" s="357">
        <f t="shared" si="21"/>
        <v>150</v>
      </c>
      <c r="BP59" s="357">
        <f t="shared" si="22"/>
        <v>102</v>
      </c>
      <c r="BQ59" s="357">
        <f t="shared" si="23"/>
        <v>57</v>
      </c>
      <c r="BR59" s="357">
        <f t="shared" si="24"/>
        <v>60</v>
      </c>
      <c r="BT59" s="329"/>
    </row>
    <row r="60" spans="1:72" ht="25.5" x14ac:dyDescent="0.25">
      <c r="A60" s="322"/>
      <c r="B60" s="94" t="s">
        <v>371</v>
      </c>
      <c r="C60" s="261">
        <v>7</v>
      </c>
      <c r="D60" s="353">
        <v>5</v>
      </c>
      <c r="E60" s="354"/>
      <c r="F60" s="355">
        <f t="shared" si="25"/>
        <v>25</v>
      </c>
      <c r="G60" s="353">
        <v>5</v>
      </c>
      <c r="H60" s="354"/>
      <c r="I60" s="355">
        <f t="shared" si="26"/>
        <v>15</v>
      </c>
      <c r="J60" s="353">
        <v>2</v>
      </c>
      <c r="K60" s="354"/>
      <c r="L60" s="367">
        <f t="shared" si="27"/>
        <v>4</v>
      </c>
      <c r="M60" s="353">
        <v>3</v>
      </c>
      <c r="N60" s="354"/>
      <c r="O60" s="355">
        <f t="shared" si="28"/>
        <v>9</v>
      </c>
      <c r="P60" s="353">
        <v>1</v>
      </c>
      <c r="Q60" s="354"/>
      <c r="R60" s="355">
        <f t="shared" si="29"/>
        <v>2</v>
      </c>
      <c r="S60" s="353">
        <v>3</v>
      </c>
      <c r="T60" s="354"/>
      <c r="U60" s="355">
        <f t="shared" si="30"/>
        <v>15</v>
      </c>
      <c r="V60" s="353">
        <v>2</v>
      </c>
      <c r="W60" s="354"/>
      <c r="X60" s="355">
        <f t="shared" si="31"/>
        <v>6</v>
      </c>
      <c r="Y60" s="353">
        <v>1</v>
      </c>
      <c r="Z60" s="354"/>
      <c r="AA60" s="355">
        <f t="shared" si="32"/>
        <v>1</v>
      </c>
      <c r="AB60" s="353">
        <v>1</v>
      </c>
      <c r="AC60" s="354"/>
      <c r="AD60" s="355">
        <f t="shared" si="33"/>
        <v>2</v>
      </c>
      <c r="AE60" s="353">
        <v>2</v>
      </c>
      <c r="AF60" s="354"/>
      <c r="AG60" s="355">
        <f t="shared" si="34"/>
        <v>6</v>
      </c>
      <c r="AH60" s="353">
        <v>1</v>
      </c>
      <c r="AI60" s="354"/>
      <c r="AJ60" s="355">
        <f t="shared" si="35"/>
        <v>5</v>
      </c>
      <c r="AK60" s="353">
        <v>1</v>
      </c>
      <c r="AL60" s="354"/>
      <c r="AM60" s="355">
        <f t="shared" si="36"/>
        <v>4</v>
      </c>
      <c r="AN60" s="353">
        <v>2</v>
      </c>
      <c r="AO60" s="354"/>
      <c r="AP60" s="355">
        <f t="shared" si="37"/>
        <v>4</v>
      </c>
      <c r="AQ60" s="353">
        <v>0</v>
      </c>
      <c r="AR60" s="354"/>
      <c r="AS60" s="355">
        <f t="shared" si="38"/>
        <v>0</v>
      </c>
      <c r="AT60" s="353">
        <v>3</v>
      </c>
      <c r="AU60" s="354"/>
      <c r="AV60" s="355">
        <f t="shared" si="39"/>
        <v>9</v>
      </c>
      <c r="AW60" s="353">
        <v>2</v>
      </c>
      <c r="AX60" s="354"/>
      <c r="AY60" s="355">
        <f t="shared" si="40"/>
        <v>4</v>
      </c>
      <c r="AZ60" s="353">
        <v>2</v>
      </c>
      <c r="BA60" s="354"/>
      <c r="BB60" s="355">
        <f t="shared" si="41"/>
        <v>6</v>
      </c>
      <c r="BC60" s="353">
        <v>1</v>
      </c>
      <c r="BD60" s="354"/>
      <c r="BE60" s="355">
        <f t="shared" si="42"/>
        <v>4</v>
      </c>
      <c r="BF60" s="353">
        <v>2</v>
      </c>
      <c r="BG60" s="354"/>
      <c r="BH60" s="355">
        <f t="shared" si="43"/>
        <v>4</v>
      </c>
      <c r="BI60" s="353">
        <v>2</v>
      </c>
      <c r="BJ60" s="354"/>
      <c r="BK60" s="355">
        <f t="shared" si="44"/>
        <v>2</v>
      </c>
      <c r="BL60" s="356">
        <v>3</v>
      </c>
      <c r="BM60" s="357">
        <f t="shared" si="45"/>
        <v>381</v>
      </c>
      <c r="BO60" s="357">
        <f t="shared" si="21"/>
        <v>165</v>
      </c>
      <c r="BP60" s="357">
        <f t="shared" si="22"/>
        <v>90</v>
      </c>
      <c r="BQ60" s="357">
        <f t="shared" si="23"/>
        <v>66</v>
      </c>
      <c r="BR60" s="357">
        <f t="shared" si="24"/>
        <v>60</v>
      </c>
      <c r="BT60" s="329"/>
    </row>
    <row r="61" spans="1:72" x14ac:dyDescent="0.25">
      <c r="A61" s="322"/>
      <c r="B61" s="93" t="s">
        <v>372</v>
      </c>
      <c r="C61" s="261">
        <v>0</v>
      </c>
      <c r="D61" s="353">
        <v>2</v>
      </c>
      <c r="E61" s="354"/>
      <c r="F61" s="355">
        <f t="shared" si="25"/>
        <v>10</v>
      </c>
      <c r="G61" s="353">
        <v>3</v>
      </c>
      <c r="H61" s="354"/>
      <c r="I61" s="355">
        <f t="shared" si="26"/>
        <v>9</v>
      </c>
      <c r="J61" s="353">
        <v>2</v>
      </c>
      <c r="K61" s="354"/>
      <c r="L61" s="367">
        <f t="shared" si="27"/>
        <v>4</v>
      </c>
      <c r="M61" s="353">
        <v>4</v>
      </c>
      <c r="N61" s="354"/>
      <c r="O61" s="355">
        <f t="shared" si="28"/>
        <v>12</v>
      </c>
      <c r="P61" s="353">
        <v>2</v>
      </c>
      <c r="Q61" s="354"/>
      <c r="R61" s="355">
        <f t="shared" si="29"/>
        <v>4</v>
      </c>
      <c r="S61" s="353">
        <v>3</v>
      </c>
      <c r="T61" s="354"/>
      <c r="U61" s="355">
        <f t="shared" si="30"/>
        <v>15</v>
      </c>
      <c r="V61" s="353">
        <v>2</v>
      </c>
      <c r="W61" s="354"/>
      <c r="X61" s="355">
        <f t="shared" si="31"/>
        <v>6</v>
      </c>
      <c r="Y61" s="353">
        <v>1</v>
      </c>
      <c r="Z61" s="354"/>
      <c r="AA61" s="355">
        <f t="shared" si="32"/>
        <v>1</v>
      </c>
      <c r="AB61" s="353">
        <v>1</v>
      </c>
      <c r="AC61" s="354"/>
      <c r="AD61" s="355">
        <f t="shared" si="33"/>
        <v>2</v>
      </c>
      <c r="AE61" s="353">
        <v>2</v>
      </c>
      <c r="AF61" s="354"/>
      <c r="AG61" s="355">
        <f t="shared" si="34"/>
        <v>6</v>
      </c>
      <c r="AH61" s="353">
        <v>1</v>
      </c>
      <c r="AI61" s="354"/>
      <c r="AJ61" s="355">
        <f t="shared" si="35"/>
        <v>5</v>
      </c>
      <c r="AK61" s="353">
        <v>1</v>
      </c>
      <c r="AL61" s="354"/>
      <c r="AM61" s="355">
        <f t="shared" si="36"/>
        <v>4</v>
      </c>
      <c r="AN61" s="353">
        <v>2</v>
      </c>
      <c r="AO61" s="354"/>
      <c r="AP61" s="355">
        <f t="shared" si="37"/>
        <v>4</v>
      </c>
      <c r="AQ61" s="353">
        <v>0</v>
      </c>
      <c r="AR61" s="354"/>
      <c r="AS61" s="355">
        <f t="shared" si="38"/>
        <v>0</v>
      </c>
      <c r="AT61" s="353">
        <v>3</v>
      </c>
      <c r="AU61" s="354"/>
      <c r="AV61" s="355">
        <f t="shared" si="39"/>
        <v>9</v>
      </c>
      <c r="AW61" s="353">
        <v>2</v>
      </c>
      <c r="AX61" s="354"/>
      <c r="AY61" s="355">
        <f t="shared" si="40"/>
        <v>4</v>
      </c>
      <c r="AZ61" s="353">
        <v>2</v>
      </c>
      <c r="BA61" s="354"/>
      <c r="BB61" s="355">
        <f t="shared" si="41"/>
        <v>6</v>
      </c>
      <c r="BC61" s="353">
        <v>1</v>
      </c>
      <c r="BD61" s="354"/>
      <c r="BE61" s="355">
        <f t="shared" si="42"/>
        <v>4</v>
      </c>
      <c r="BF61" s="353">
        <v>2</v>
      </c>
      <c r="BG61" s="354"/>
      <c r="BH61" s="355">
        <f t="shared" si="43"/>
        <v>4</v>
      </c>
      <c r="BI61" s="353">
        <v>2</v>
      </c>
      <c r="BJ61" s="354"/>
      <c r="BK61" s="355">
        <f t="shared" si="44"/>
        <v>2</v>
      </c>
      <c r="BL61" s="356">
        <v>3</v>
      </c>
      <c r="BM61" s="357">
        <f t="shared" si="45"/>
        <v>333</v>
      </c>
      <c r="BO61" s="357">
        <f t="shared" si="21"/>
        <v>117</v>
      </c>
      <c r="BP61" s="357">
        <f t="shared" si="22"/>
        <v>90</v>
      </c>
      <c r="BQ61" s="357">
        <f t="shared" si="23"/>
        <v>66</v>
      </c>
      <c r="BR61" s="357">
        <f t="shared" si="24"/>
        <v>60</v>
      </c>
      <c r="BT61" s="329"/>
    </row>
    <row r="62" spans="1:72" ht="25.5" x14ac:dyDescent="0.25">
      <c r="A62" s="322"/>
      <c r="B62" s="94" t="s">
        <v>373</v>
      </c>
      <c r="C62" s="261">
        <v>0</v>
      </c>
      <c r="D62" s="353">
        <v>4</v>
      </c>
      <c r="E62" s="354"/>
      <c r="F62" s="355">
        <f t="shared" si="25"/>
        <v>20</v>
      </c>
      <c r="G62" s="353">
        <v>3</v>
      </c>
      <c r="H62" s="354"/>
      <c r="I62" s="355">
        <f t="shared" si="26"/>
        <v>9</v>
      </c>
      <c r="J62" s="353">
        <v>3</v>
      </c>
      <c r="K62" s="354"/>
      <c r="L62" s="367">
        <f t="shared" si="27"/>
        <v>6</v>
      </c>
      <c r="M62" s="353">
        <v>4</v>
      </c>
      <c r="N62" s="354"/>
      <c r="O62" s="355">
        <f t="shared" si="28"/>
        <v>12</v>
      </c>
      <c r="P62" s="353">
        <v>1</v>
      </c>
      <c r="Q62" s="354"/>
      <c r="R62" s="355">
        <f t="shared" si="29"/>
        <v>2</v>
      </c>
      <c r="S62" s="353">
        <v>3</v>
      </c>
      <c r="T62" s="354"/>
      <c r="U62" s="355">
        <f t="shared" si="30"/>
        <v>15</v>
      </c>
      <c r="V62" s="353">
        <v>2</v>
      </c>
      <c r="W62" s="354"/>
      <c r="X62" s="355">
        <f t="shared" si="31"/>
        <v>6</v>
      </c>
      <c r="Y62" s="353">
        <v>1</v>
      </c>
      <c r="Z62" s="354"/>
      <c r="AA62" s="355">
        <f t="shared" si="32"/>
        <v>1</v>
      </c>
      <c r="AB62" s="353">
        <v>1</v>
      </c>
      <c r="AC62" s="354"/>
      <c r="AD62" s="355">
        <f t="shared" si="33"/>
        <v>2</v>
      </c>
      <c r="AE62" s="353">
        <v>2</v>
      </c>
      <c r="AF62" s="354"/>
      <c r="AG62" s="355">
        <f t="shared" si="34"/>
        <v>6</v>
      </c>
      <c r="AH62" s="353">
        <v>1</v>
      </c>
      <c r="AI62" s="354"/>
      <c r="AJ62" s="355">
        <f t="shared" si="35"/>
        <v>5</v>
      </c>
      <c r="AK62" s="353">
        <v>1</v>
      </c>
      <c r="AL62" s="354"/>
      <c r="AM62" s="355">
        <f t="shared" si="36"/>
        <v>4</v>
      </c>
      <c r="AN62" s="353">
        <v>2</v>
      </c>
      <c r="AO62" s="354"/>
      <c r="AP62" s="355">
        <f t="shared" si="37"/>
        <v>4</v>
      </c>
      <c r="AQ62" s="353">
        <v>0</v>
      </c>
      <c r="AR62" s="354"/>
      <c r="AS62" s="355">
        <f t="shared" si="38"/>
        <v>0</v>
      </c>
      <c r="AT62" s="353">
        <v>3</v>
      </c>
      <c r="AU62" s="354"/>
      <c r="AV62" s="355">
        <f t="shared" si="39"/>
        <v>9</v>
      </c>
      <c r="AW62" s="353">
        <v>2</v>
      </c>
      <c r="AX62" s="354"/>
      <c r="AY62" s="355">
        <f t="shared" si="40"/>
        <v>4</v>
      </c>
      <c r="AZ62" s="353">
        <v>2</v>
      </c>
      <c r="BA62" s="354"/>
      <c r="BB62" s="355">
        <f t="shared" si="41"/>
        <v>6</v>
      </c>
      <c r="BC62" s="353">
        <v>1</v>
      </c>
      <c r="BD62" s="354"/>
      <c r="BE62" s="355">
        <f t="shared" si="42"/>
        <v>4</v>
      </c>
      <c r="BF62" s="353">
        <v>2</v>
      </c>
      <c r="BG62" s="354"/>
      <c r="BH62" s="355">
        <f t="shared" si="43"/>
        <v>4</v>
      </c>
      <c r="BI62" s="353">
        <v>2</v>
      </c>
      <c r="BJ62" s="354"/>
      <c r="BK62" s="355">
        <f t="shared" si="44"/>
        <v>2</v>
      </c>
      <c r="BL62" s="356">
        <v>3</v>
      </c>
      <c r="BM62" s="357">
        <f t="shared" si="45"/>
        <v>363</v>
      </c>
      <c r="BO62" s="357">
        <f t="shared" si="21"/>
        <v>147</v>
      </c>
      <c r="BP62" s="357">
        <f t="shared" si="22"/>
        <v>90</v>
      </c>
      <c r="BQ62" s="357">
        <f t="shared" si="23"/>
        <v>66</v>
      </c>
      <c r="BR62" s="357">
        <f t="shared" si="24"/>
        <v>60</v>
      </c>
      <c r="BT62" s="329"/>
    </row>
    <row r="63" spans="1:72" ht="76.5" x14ac:dyDescent="0.25">
      <c r="A63" s="322"/>
      <c r="B63" s="94" t="s">
        <v>374</v>
      </c>
      <c r="C63" s="261">
        <v>5</v>
      </c>
      <c r="D63" s="353">
        <v>2</v>
      </c>
      <c r="E63" s="354"/>
      <c r="F63" s="355">
        <f t="shared" si="25"/>
        <v>10</v>
      </c>
      <c r="G63" s="353">
        <v>3</v>
      </c>
      <c r="H63" s="354"/>
      <c r="I63" s="355">
        <f>G63*H$10</f>
        <v>9</v>
      </c>
      <c r="J63" s="353">
        <v>3</v>
      </c>
      <c r="K63" s="354"/>
      <c r="L63" s="367">
        <f t="shared" si="27"/>
        <v>6</v>
      </c>
      <c r="M63" s="353">
        <v>4</v>
      </c>
      <c r="N63" s="354"/>
      <c r="O63" s="355">
        <f t="shared" si="28"/>
        <v>12</v>
      </c>
      <c r="P63" s="353">
        <v>2</v>
      </c>
      <c r="Q63" s="354"/>
      <c r="R63" s="355">
        <f t="shared" si="29"/>
        <v>4</v>
      </c>
      <c r="S63" s="353">
        <v>2</v>
      </c>
      <c r="T63" s="354"/>
      <c r="U63" s="355">
        <f t="shared" si="30"/>
        <v>10</v>
      </c>
      <c r="V63" s="353">
        <v>2</v>
      </c>
      <c r="W63" s="354"/>
      <c r="X63" s="355">
        <f t="shared" si="31"/>
        <v>6</v>
      </c>
      <c r="Y63" s="353">
        <v>1</v>
      </c>
      <c r="Z63" s="354"/>
      <c r="AA63" s="355">
        <f t="shared" si="32"/>
        <v>1</v>
      </c>
      <c r="AB63" s="353">
        <v>1</v>
      </c>
      <c r="AC63" s="354"/>
      <c r="AD63" s="355">
        <f t="shared" si="33"/>
        <v>2</v>
      </c>
      <c r="AE63" s="353">
        <v>1</v>
      </c>
      <c r="AF63" s="354"/>
      <c r="AG63" s="355">
        <f t="shared" si="34"/>
        <v>3</v>
      </c>
      <c r="AH63" s="353">
        <v>1</v>
      </c>
      <c r="AI63" s="354"/>
      <c r="AJ63" s="355">
        <f t="shared" si="35"/>
        <v>5</v>
      </c>
      <c r="AK63" s="353">
        <v>1</v>
      </c>
      <c r="AL63" s="354"/>
      <c r="AM63" s="355">
        <f t="shared" si="36"/>
        <v>4</v>
      </c>
      <c r="AN63" s="353">
        <v>1</v>
      </c>
      <c r="AO63" s="354"/>
      <c r="AP63" s="355">
        <f t="shared" si="37"/>
        <v>2</v>
      </c>
      <c r="AQ63" s="353">
        <v>0</v>
      </c>
      <c r="AR63" s="354"/>
      <c r="AS63" s="355">
        <f t="shared" si="38"/>
        <v>0</v>
      </c>
      <c r="AT63" s="353">
        <v>2</v>
      </c>
      <c r="AU63" s="354"/>
      <c r="AV63" s="355">
        <f t="shared" si="39"/>
        <v>6</v>
      </c>
      <c r="AW63" s="353">
        <v>2</v>
      </c>
      <c r="AX63" s="354"/>
      <c r="AY63" s="355">
        <f t="shared" si="40"/>
        <v>4</v>
      </c>
      <c r="AZ63" s="353">
        <v>2</v>
      </c>
      <c r="BA63" s="354"/>
      <c r="BB63" s="355">
        <f t="shared" si="41"/>
        <v>6</v>
      </c>
      <c r="BC63" s="353">
        <v>1</v>
      </c>
      <c r="BD63" s="354"/>
      <c r="BE63" s="355">
        <f t="shared" si="42"/>
        <v>4</v>
      </c>
      <c r="BF63" s="353">
        <v>2</v>
      </c>
      <c r="BG63" s="354"/>
      <c r="BH63" s="355">
        <f t="shared" si="43"/>
        <v>4</v>
      </c>
      <c r="BI63" s="353">
        <v>2</v>
      </c>
      <c r="BJ63" s="354"/>
      <c r="BK63" s="355">
        <f t="shared" si="44"/>
        <v>2</v>
      </c>
      <c r="BL63" s="356">
        <v>3</v>
      </c>
      <c r="BM63" s="357">
        <f t="shared" si="45"/>
        <v>300</v>
      </c>
      <c r="BO63" s="357">
        <f t="shared" si="21"/>
        <v>123</v>
      </c>
      <c r="BP63" s="357">
        <f t="shared" si="22"/>
        <v>66</v>
      </c>
      <c r="BQ63" s="357">
        <f t="shared" si="23"/>
        <v>51</v>
      </c>
      <c r="BR63" s="357">
        <f t="shared" si="24"/>
        <v>60</v>
      </c>
      <c r="BT63" s="329"/>
    </row>
    <row r="64" spans="1:72" x14ac:dyDescent="0.25">
      <c r="A64" s="322"/>
      <c r="B64" s="164" t="s">
        <v>561</v>
      </c>
      <c r="C64" s="417"/>
      <c r="D64" s="386"/>
      <c r="E64" s="354"/>
      <c r="F64" s="354"/>
      <c r="G64" s="386"/>
      <c r="H64" s="354"/>
      <c r="I64" s="354"/>
      <c r="J64" s="386"/>
      <c r="K64" s="354"/>
      <c r="L64" s="369"/>
      <c r="M64" s="386"/>
      <c r="N64" s="354"/>
      <c r="O64" s="354"/>
      <c r="P64" s="386"/>
      <c r="Q64" s="354"/>
      <c r="R64" s="354"/>
      <c r="S64" s="386"/>
      <c r="T64" s="354"/>
      <c r="U64" s="354"/>
      <c r="V64" s="386"/>
      <c r="W64" s="354"/>
      <c r="X64" s="354"/>
      <c r="Y64" s="386"/>
      <c r="Z64" s="354"/>
      <c r="AA64" s="354"/>
      <c r="AB64" s="386"/>
      <c r="AC64" s="354"/>
      <c r="AD64" s="354"/>
      <c r="AE64" s="386"/>
      <c r="AF64" s="354"/>
      <c r="AG64" s="354"/>
      <c r="AH64" s="386"/>
      <c r="AI64" s="354"/>
      <c r="AJ64" s="354"/>
      <c r="AK64" s="386"/>
      <c r="AL64" s="354"/>
      <c r="AM64" s="354"/>
      <c r="AN64" s="386"/>
      <c r="AO64" s="354"/>
      <c r="AP64" s="354"/>
      <c r="AQ64" s="386"/>
      <c r="AR64" s="354"/>
      <c r="AS64" s="354"/>
      <c r="AT64" s="386"/>
      <c r="AU64" s="354"/>
      <c r="AV64" s="354"/>
      <c r="AW64" s="386"/>
      <c r="AX64" s="354"/>
      <c r="AY64" s="354"/>
      <c r="AZ64" s="386"/>
      <c r="BA64" s="354"/>
      <c r="BB64" s="354"/>
      <c r="BC64" s="386"/>
      <c r="BD64" s="354"/>
      <c r="BE64" s="354"/>
      <c r="BF64" s="386"/>
      <c r="BG64" s="354"/>
      <c r="BH64" s="354"/>
      <c r="BI64" s="386"/>
      <c r="BJ64" s="354"/>
      <c r="BK64" s="354"/>
      <c r="BL64" s="354"/>
      <c r="BM64" s="357"/>
      <c r="BO64" s="357"/>
      <c r="BP64" s="357"/>
      <c r="BQ64" s="357"/>
      <c r="BR64" s="357"/>
      <c r="BT64" s="329"/>
    </row>
    <row r="65" spans="1:72" s="106" customFormat="1" x14ac:dyDescent="0.25">
      <c r="A65" s="322"/>
      <c r="B65" s="109"/>
      <c r="C65" s="100"/>
      <c r="D65" s="358"/>
      <c r="E65" s="359"/>
      <c r="F65" s="360"/>
      <c r="G65" s="358"/>
      <c r="H65" s="359"/>
      <c r="I65" s="360"/>
      <c r="J65" s="358"/>
      <c r="K65" s="359"/>
      <c r="L65" s="368"/>
      <c r="M65" s="358"/>
      <c r="N65" s="359"/>
      <c r="O65" s="360"/>
      <c r="P65" s="358"/>
      <c r="Q65" s="359"/>
      <c r="R65" s="360"/>
      <c r="S65" s="358"/>
      <c r="T65" s="359"/>
      <c r="U65" s="360"/>
      <c r="V65" s="358"/>
      <c r="W65" s="359"/>
      <c r="X65" s="360"/>
      <c r="Y65" s="358"/>
      <c r="Z65" s="359"/>
      <c r="AA65" s="360"/>
      <c r="AB65" s="358"/>
      <c r="AC65" s="359"/>
      <c r="AD65" s="360"/>
      <c r="AE65" s="358"/>
      <c r="AF65" s="359"/>
      <c r="AG65" s="360"/>
      <c r="AH65" s="358"/>
      <c r="AI65" s="359"/>
      <c r="AJ65" s="360"/>
      <c r="AK65" s="358"/>
      <c r="AL65" s="359"/>
      <c r="AM65" s="360"/>
      <c r="AN65" s="358"/>
      <c r="AO65" s="359"/>
      <c r="AP65" s="360"/>
      <c r="AQ65" s="358"/>
      <c r="AR65" s="359"/>
      <c r="AS65" s="360"/>
      <c r="AT65" s="358"/>
      <c r="AU65" s="359"/>
      <c r="AV65" s="360"/>
      <c r="AW65" s="358"/>
      <c r="AX65" s="359"/>
      <c r="AY65" s="360"/>
      <c r="AZ65" s="358"/>
      <c r="BA65" s="359"/>
      <c r="BB65" s="360"/>
      <c r="BC65" s="358"/>
      <c r="BD65" s="359"/>
      <c r="BE65" s="360"/>
      <c r="BF65" s="358"/>
      <c r="BG65" s="359"/>
      <c r="BH65" s="360"/>
      <c r="BI65" s="358"/>
      <c r="BJ65" s="359"/>
      <c r="BK65" s="360"/>
      <c r="BL65" s="360"/>
      <c r="BM65" s="361"/>
      <c r="BN65" s="221"/>
      <c r="BO65" s="357"/>
      <c r="BP65" s="357"/>
      <c r="BQ65" s="357"/>
      <c r="BR65" s="357"/>
      <c r="BT65" s="329"/>
    </row>
    <row r="66" spans="1:72" s="106" customFormat="1" x14ac:dyDescent="0.25">
      <c r="A66" s="322"/>
      <c r="B66" s="109"/>
      <c r="C66" s="100"/>
      <c r="D66" s="358"/>
      <c r="E66" s="359"/>
      <c r="F66" s="360"/>
      <c r="G66" s="358"/>
      <c r="H66" s="359"/>
      <c r="I66" s="360"/>
      <c r="J66" s="358"/>
      <c r="K66" s="359"/>
      <c r="L66" s="368"/>
      <c r="M66" s="358"/>
      <c r="N66" s="359"/>
      <c r="O66" s="360"/>
      <c r="P66" s="358"/>
      <c r="Q66" s="359"/>
      <c r="R66" s="360"/>
      <c r="S66" s="358"/>
      <c r="T66" s="359"/>
      <c r="U66" s="360"/>
      <c r="V66" s="358"/>
      <c r="W66" s="359"/>
      <c r="X66" s="360"/>
      <c r="Y66" s="358"/>
      <c r="Z66" s="359"/>
      <c r="AA66" s="360"/>
      <c r="AB66" s="358"/>
      <c r="AC66" s="359"/>
      <c r="AD66" s="360"/>
      <c r="AE66" s="358"/>
      <c r="AF66" s="359"/>
      <c r="AG66" s="360"/>
      <c r="AH66" s="358"/>
      <c r="AI66" s="359"/>
      <c r="AJ66" s="360"/>
      <c r="AK66" s="358"/>
      <c r="AL66" s="359"/>
      <c r="AM66" s="360"/>
      <c r="AN66" s="358"/>
      <c r="AO66" s="359"/>
      <c r="AP66" s="360"/>
      <c r="AQ66" s="358"/>
      <c r="AR66" s="359"/>
      <c r="AS66" s="360"/>
      <c r="AT66" s="358"/>
      <c r="AU66" s="359"/>
      <c r="AV66" s="360"/>
      <c r="AW66" s="358"/>
      <c r="AX66" s="359"/>
      <c r="AY66" s="360"/>
      <c r="AZ66" s="358"/>
      <c r="BA66" s="359"/>
      <c r="BB66" s="360"/>
      <c r="BC66" s="358"/>
      <c r="BD66" s="359"/>
      <c r="BE66" s="360"/>
      <c r="BF66" s="358"/>
      <c r="BG66" s="359"/>
      <c r="BH66" s="360"/>
      <c r="BI66" s="358"/>
      <c r="BJ66" s="359"/>
      <c r="BK66" s="360"/>
      <c r="BL66" s="360"/>
      <c r="BM66" s="361"/>
      <c r="BN66" s="221"/>
      <c r="BO66" s="357"/>
      <c r="BP66" s="357"/>
      <c r="BQ66" s="357"/>
      <c r="BR66" s="357"/>
      <c r="BT66" s="329"/>
    </row>
    <row r="67" spans="1:72" x14ac:dyDescent="0.25">
      <c r="A67" s="322"/>
      <c r="B67" s="13" t="s">
        <v>114</v>
      </c>
      <c r="C67" s="28" t="s">
        <v>294</v>
      </c>
      <c r="D67" s="276" t="s">
        <v>128</v>
      </c>
      <c r="E67" s="340" t="s">
        <v>129</v>
      </c>
      <c r="F67" s="341" t="s">
        <v>130</v>
      </c>
      <c r="G67" s="276" t="s">
        <v>128</v>
      </c>
      <c r="H67" s="340" t="s">
        <v>129</v>
      </c>
      <c r="I67" s="341" t="s">
        <v>130</v>
      </c>
      <c r="J67" s="276" t="s">
        <v>128</v>
      </c>
      <c r="K67" s="340" t="s">
        <v>129</v>
      </c>
      <c r="L67" s="341" t="s">
        <v>130</v>
      </c>
      <c r="M67" s="276" t="s">
        <v>128</v>
      </c>
      <c r="N67" s="340" t="s">
        <v>129</v>
      </c>
      <c r="O67" s="341" t="s">
        <v>130</v>
      </c>
      <c r="P67" s="276" t="s">
        <v>128</v>
      </c>
      <c r="Q67" s="340" t="s">
        <v>129</v>
      </c>
      <c r="R67" s="341" t="s">
        <v>130</v>
      </c>
      <c r="S67" s="276" t="s">
        <v>128</v>
      </c>
      <c r="T67" s="340" t="s">
        <v>129</v>
      </c>
      <c r="U67" s="341" t="s">
        <v>130</v>
      </c>
      <c r="V67" s="276" t="s">
        <v>128</v>
      </c>
      <c r="W67" s="340" t="s">
        <v>129</v>
      </c>
      <c r="X67" s="341" t="s">
        <v>130</v>
      </c>
      <c r="Y67" s="276" t="s">
        <v>128</v>
      </c>
      <c r="Z67" s="340" t="s">
        <v>129</v>
      </c>
      <c r="AA67" s="341" t="s">
        <v>130</v>
      </c>
      <c r="AB67" s="276" t="s">
        <v>128</v>
      </c>
      <c r="AC67" s="340" t="s">
        <v>129</v>
      </c>
      <c r="AD67" s="341" t="s">
        <v>130</v>
      </c>
      <c r="AE67" s="276" t="s">
        <v>128</v>
      </c>
      <c r="AF67" s="340" t="s">
        <v>129</v>
      </c>
      <c r="AG67" s="341" t="s">
        <v>130</v>
      </c>
      <c r="AH67" s="276" t="s">
        <v>128</v>
      </c>
      <c r="AI67" s="340" t="s">
        <v>129</v>
      </c>
      <c r="AJ67" s="341" t="s">
        <v>130</v>
      </c>
      <c r="AK67" s="276" t="s">
        <v>128</v>
      </c>
      <c r="AL67" s="340" t="s">
        <v>129</v>
      </c>
      <c r="AM67" s="341" t="s">
        <v>130</v>
      </c>
      <c r="AN67" s="276" t="s">
        <v>128</v>
      </c>
      <c r="AO67" s="340" t="s">
        <v>129</v>
      </c>
      <c r="AP67" s="341" t="s">
        <v>130</v>
      </c>
      <c r="AQ67" s="276" t="s">
        <v>128</v>
      </c>
      <c r="AR67" s="340" t="s">
        <v>129</v>
      </c>
      <c r="AS67" s="341" t="s">
        <v>130</v>
      </c>
      <c r="AT67" s="276" t="s">
        <v>128</v>
      </c>
      <c r="AU67" s="340" t="s">
        <v>129</v>
      </c>
      <c r="AV67" s="341" t="s">
        <v>130</v>
      </c>
      <c r="AW67" s="276" t="s">
        <v>128</v>
      </c>
      <c r="AX67" s="340" t="s">
        <v>129</v>
      </c>
      <c r="AY67" s="341" t="s">
        <v>130</v>
      </c>
      <c r="AZ67" s="276" t="s">
        <v>128</v>
      </c>
      <c r="BA67" s="340" t="s">
        <v>129</v>
      </c>
      <c r="BB67" s="341" t="s">
        <v>130</v>
      </c>
      <c r="BC67" s="276" t="s">
        <v>128</v>
      </c>
      <c r="BD67" s="340" t="s">
        <v>129</v>
      </c>
      <c r="BE67" s="341" t="s">
        <v>130</v>
      </c>
      <c r="BF67" s="276" t="s">
        <v>128</v>
      </c>
      <c r="BG67" s="340" t="s">
        <v>129</v>
      </c>
      <c r="BH67" s="341" t="s">
        <v>130</v>
      </c>
      <c r="BI67" s="276" t="s">
        <v>128</v>
      </c>
      <c r="BJ67" s="340" t="s">
        <v>129</v>
      </c>
      <c r="BK67" s="341" t="s">
        <v>130</v>
      </c>
      <c r="BL67" s="341" t="s">
        <v>128</v>
      </c>
      <c r="BM67" s="350" t="s">
        <v>0</v>
      </c>
      <c r="BO67" s="357"/>
      <c r="BP67" s="357"/>
      <c r="BQ67" s="357"/>
      <c r="BR67" s="357"/>
      <c r="BT67" s="329"/>
    </row>
    <row r="68" spans="1:72" x14ac:dyDescent="0.25">
      <c r="A68" s="322"/>
      <c r="B68" s="94" t="s">
        <v>340</v>
      </c>
      <c r="C68" s="261">
        <v>358</v>
      </c>
      <c r="D68" s="353">
        <v>3</v>
      </c>
      <c r="E68" s="354"/>
      <c r="F68" s="355">
        <f t="shared" ref="F68:F102" si="46">D68*E$10</f>
        <v>15</v>
      </c>
      <c r="G68" s="353">
        <v>3</v>
      </c>
      <c r="H68" s="354"/>
      <c r="I68" s="355">
        <f t="shared" ref="I68:I102" si="47">G68*H$10</f>
        <v>9</v>
      </c>
      <c r="J68" s="353">
        <v>2</v>
      </c>
      <c r="K68" s="354"/>
      <c r="L68" s="367">
        <f t="shared" ref="L68:L102" si="48">J68*K$10</f>
        <v>4</v>
      </c>
      <c r="M68" s="353">
        <v>1</v>
      </c>
      <c r="N68" s="354"/>
      <c r="O68" s="355">
        <f t="shared" ref="O68:O102" si="49">M68*N$10</f>
        <v>3</v>
      </c>
      <c r="P68" s="353">
        <v>1</v>
      </c>
      <c r="Q68" s="354"/>
      <c r="R68" s="355">
        <f t="shared" ref="R68:R102" si="50">P68*Q$10</f>
        <v>2</v>
      </c>
      <c r="S68" s="353">
        <v>2</v>
      </c>
      <c r="T68" s="354"/>
      <c r="U68" s="355">
        <f t="shared" ref="U68:U102" si="51">S68*T$10</f>
        <v>10</v>
      </c>
      <c r="V68" s="353">
        <v>2</v>
      </c>
      <c r="W68" s="354"/>
      <c r="X68" s="355">
        <f t="shared" ref="X68:X102" si="52">V68*W$10</f>
        <v>6</v>
      </c>
      <c r="Y68" s="353">
        <v>1</v>
      </c>
      <c r="Z68" s="354"/>
      <c r="AA68" s="355">
        <f t="shared" ref="AA68:AA102" si="53">Y68*Z$10</f>
        <v>1</v>
      </c>
      <c r="AB68" s="353">
        <v>1</v>
      </c>
      <c r="AC68" s="354"/>
      <c r="AD68" s="355">
        <f t="shared" ref="AD68:AD102" si="54">AB68*AC$10</f>
        <v>2</v>
      </c>
      <c r="AE68" s="353">
        <v>1</v>
      </c>
      <c r="AF68" s="354"/>
      <c r="AG68" s="355">
        <f t="shared" ref="AG68:AG102" si="55">AE68*AF$10</f>
        <v>3</v>
      </c>
      <c r="AH68" s="353">
        <v>1</v>
      </c>
      <c r="AI68" s="354"/>
      <c r="AJ68" s="355">
        <f t="shared" ref="AJ68:AJ102" si="56">AH68*AI$10</f>
        <v>5</v>
      </c>
      <c r="AK68" s="353">
        <v>0</v>
      </c>
      <c r="AL68" s="354"/>
      <c r="AM68" s="355">
        <f t="shared" ref="AM68:AM102" si="57">AK68*AL$10</f>
        <v>0</v>
      </c>
      <c r="AN68" s="353">
        <v>1</v>
      </c>
      <c r="AO68" s="354"/>
      <c r="AP68" s="355">
        <f t="shared" ref="AP68:AP102" si="58">AN68*AO$10</f>
        <v>2</v>
      </c>
      <c r="AQ68" s="353">
        <v>0</v>
      </c>
      <c r="AR68" s="354"/>
      <c r="AS68" s="355">
        <f t="shared" ref="AS68:AS102" si="59">AQ68*AR$10</f>
        <v>0</v>
      </c>
      <c r="AT68" s="353">
        <v>2</v>
      </c>
      <c r="AU68" s="354"/>
      <c r="AV68" s="355">
        <f t="shared" ref="AV68:AV102" si="60">AT68*AU$10</f>
        <v>6</v>
      </c>
      <c r="AW68" s="353">
        <v>1</v>
      </c>
      <c r="AX68" s="354"/>
      <c r="AY68" s="355">
        <f t="shared" ref="AY68:AY102" si="61">AW68*AX$10</f>
        <v>2</v>
      </c>
      <c r="AZ68" s="353">
        <v>2</v>
      </c>
      <c r="BA68" s="354"/>
      <c r="BB68" s="355">
        <f t="shared" ref="BB68:BB102" si="62">AZ68*BA$10</f>
        <v>6</v>
      </c>
      <c r="BC68" s="353">
        <v>1</v>
      </c>
      <c r="BD68" s="354"/>
      <c r="BE68" s="355">
        <f t="shared" ref="BE68:BE102" si="63">BC68*BD$10</f>
        <v>4</v>
      </c>
      <c r="BF68" s="353">
        <v>1</v>
      </c>
      <c r="BG68" s="354"/>
      <c r="BH68" s="355">
        <f t="shared" ref="BH68:BH102" si="64">BF68*BG$10</f>
        <v>2</v>
      </c>
      <c r="BI68" s="353">
        <v>1</v>
      </c>
      <c r="BJ68" s="354"/>
      <c r="BK68" s="355">
        <f t="shared" ref="BK68:BK102" si="65">BI68*BJ$10</f>
        <v>1</v>
      </c>
      <c r="BL68" s="356">
        <v>3</v>
      </c>
      <c r="BM68" s="357">
        <f t="shared" ref="BM68:BM102" si="66">(F68+I68+L68+O68+R68+U68+X68+AA68+AD68+AG68+AJ68+AM68+AP68+AS68+AV68+AY68+BB68+BE68+BH68+BK68)*BL68</f>
        <v>249</v>
      </c>
      <c r="BO68" s="357">
        <f t="shared" si="21"/>
        <v>99</v>
      </c>
      <c r="BP68" s="357">
        <f t="shared" si="22"/>
        <v>66</v>
      </c>
      <c r="BQ68" s="357">
        <f t="shared" si="23"/>
        <v>39</v>
      </c>
      <c r="BR68" s="357">
        <f t="shared" si="24"/>
        <v>45</v>
      </c>
      <c r="BT68" s="329"/>
    </row>
    <row r="69" spans="1:72" ht="25.5" x14ac:dyDescent="0.25">
      <c r="A69" s="322"/>
      <c r="B69" s="94" t="s">
        <v>341</v>
      </c>
      <c r="C69" s="261">
        <v>14</v>
      </c>
      <c r="D69" s="353">
        <v>2</v>
      </c>
      <c r="E69" s="354"/>
      <c r="F69" s="355">
        <f t="shared" si="46"/>
        <v>10</v>
      </c>
      <c r="G69" s="353">
        <v>4</v>
      </c>
      <c r="H69" s="354"/>
      <c r="I69" s="355">
        <f t="shared" si="47"/>
        <v>12</v>
      </c>
      <c r="J69" s="353">
        <v>3</v>
      </c>
      <c r="K69" s="354"/>
      <c r="L69" s="367">
        <f t="shared" si="48"/>
        <v>6</v>
      </c>
      <c r="M69" s="353">
        <v>3</v>
      </c>
      <c r="N69" s="354"/>
      <c r="O69" s="355">
        <f t="shared" si="49"/>
        <v>9</v>
      </c>
      <c r="P69" s="353">
        <v>2</v>
      </c>
      <c r="Q69" s="354"/>
      <c r="R69" s="355">
        <f t="shared" si="50"/>
        <v>4</v>
      </c>
      <c r="S69" s="353">
        <v>2</v>
      </c>
      <c r="T69" s="354"/>
      <c r="U69" s="355">
        <f t="shared" si="51"/>
        <v>10</v>
      </c>
      <c r="V69" s="353">
        <v>2</v>
      </c>
      <c r="W69" s="354"/>
      <c r="X69" s="355">
        <f t="shared" si="52"/>
        <v>6</v>
      </c>
      <c r="Y69" s="353">
        <v>2</v>
      </c>
      <c r="Z69" s="354"/>
      <c r="AA69" s="355">
        <f t="shared" si="53"/>
        <v>2</v>
      </c>
      <c r="AB69" s="353">
        <v>1</v>
      </c>
      <c r="AC69" s="354"/>
      <c r="AD69" s="355">
        <f t="shared" si="54"/>
        <v>2</v>
      </c>
      <c r="AE69" s="353">
        <v>2</v>
      </c>
      <c r="AF69" s="354"/>
      <c r="AG69" s="355">
        <f t="shared" si="55"/>
        <v>6</v>
      </c>
      <c r="AH69" s="353">
        <v>1</v>
      </c>
      <c r="AI69" s="354"/>
      <c r="AJ69" s="355">
        <f t="shared" si="56"/>
        <v>5</v>
      </c>
      <c r="AK69" s="353">
        <v>2</v>
      </c>
      <c r="AL69" s="354"/>
      <c r="AM69" s="355">
        <f t="shared" si="57"/>
        <v>8</v>
      </c>
      <c r="AN69" s="353">
        <v>2</v>
      </c>
      <c r="AO69" s="354"/>
      <c r="AP69" s="355">
        <f t="shared" si="58"/>
        <v>4</v>
      </c>
      <c r="AQ69" s="353">
        <v>1</v>
      </c>
      <c r="AR69" s="354"/>
      <c r="AS69" s="355">
        <f t="shared" si="59"/>
        <v>3</v>
      </c>
      <c r="AT69" s="353">
        <v>3</v>
      </c>
      <c r="AU69" s="354"/>
      <c r="AV69" s="355">
        <f t="shared" si="60"/>
        <v>9</v>
      </c>
      <c r="AW69" s="353">
        <v>2</v>
      </c>
      <c r="AX69" s="354"/>
      <c r="AY69" s="355">
        <f t="shared" si="61"/>
        <v>4</v>
      </c>
      <c r="AZ69" s="353">
        <v>2</v>
      </c>
      <c r="BA69" s="354"/>
      <c r="BB69" s="355">
        <f t="shared" si="62"/>
        <v>6</v>
      </c>
      <c r="BC69" s="353">
        <v>1</v>
      </c>
      <c r="BD69" s="354"/>
      <c r="BE69" s="355">
        <f t="shared" si="63"/>
        <v>4</v>
      </c>
      <c r="BF69" s="353">
        <v>2</v>
      </c>
      <c r="BG69" s="354"/>
      <c r="BH69" s="355">
        <f t="shared" si="64"/>
        <v>4</v>
      </c>
      <c r="BI69" s="353">
        <v>3</v>
      </c>
      <c r="BJ69" s="354"/>
      <c r="BK69" s="355">
        <f t="shared" si="65"/>
        <v>3</v>
      </c>
      <c r="BL69" s="356">
        <v>4</v>
      </c>
      <c r="BM69" s="357">
        <f t="shared" si="66"/>
        <v>468</v>
      </c>
      <c r="BO69" s="357">
        <f t="shared" si="21"/>
        <v>164</v>
      </c>
      <c r="BP69" s="357">
        <f t="shared" si="22"/>
        <v>104</v>
      </c>
      <c r="BQ69" s="357">
        <f t="shared" si="23"/>
        <v>116</v>
      </c>
      <c r="BR69" s="357">
        <f t="shared" si="24"/>
        <v>84</v>
      </c>
      <c r="BT69" s="329"/>
    </row>
    <row r="70" spans="1:72" x14ac:dyDescent="0.25">
      <c r="A70" s="322"/>
      <c r="B70" s="94" t="s">
        <v>342</v>
      </c>
      <c r="C70" s="261">
        <v>1</v>
      </c>
      <c r="D70" s="353">
        <v>2</v>
      </c>
      <c r="E70" s="354"/>
      <c r="F70" s="355">
        <f t="shared" si="46"/>
        <v>10</v>
      </c>
      <c r="G70" s="353">
        <v>2</v>
      </c>
      <c r="H70" s="354"/>
      <c r="I70" s="355">
        <f t="shared" si="47"/>
        <v>6</v>
      </c>
      <c r="J70" s="353">
        <v>2</v>
      </c>
      <c r="K70" s="354"/>
      <c r="L70" s="367">
        <f t="shared" si="48"/>
        <v>4</v>
      </c>
      <c r="M70" s="353">
        <v>5</v>
      </c>
      <c r="N70" s="354"/>
      <c r="O70" s="355">
        <f t="shared" si="49"/>
        <v>15</v>
      </c>
      <c r="P70" s="353">
        <v>4</v>
      </c>
      <c r="Q70" s="354"/>
      <c r="R70" s="355">
        <f t="shared" si="50"/>
        <v>8</v>
      </c>
      <c r="S70" s="353">
        <v>2</v>
      </c>
      <c r="T70" s="354"/>
      <c r="U70" s="355">
        <f t="shared" si="51"/>
        <v>10</v>
      </c>
      <c r="V70" s="353">
        <v>2</v>
      </c>
      <c r="W70" s="354"/>
      <c r="X70" s="355">
        <f t="shared" si="52"/>
        <v>6</v>
      </c>
      <c r="Y70" s="353">
        <v>1</v>
      </c>
      <c r="Z70" s="354"/>
      <c r="AA70" s="355">
        <f t="shared" si="53"/>
        <v>1</v>
      </c>
      <c r="AB70" s="353">
        <v>1</v>
      </c>
      <c r="AC70" s="354"/>
      <c r="AD70" s="355">
        <f t="shared" si="54"/>
        <v>2</v>
      </c>
      <c r="AE70" s="353">
        <v>1</v>
      </c>
      <c r="AF70" s="354"/>
      <c r="AG70" s="355">
        <f t="shared" si="55"/>
        <v>3</v>
      </c>
      <c r="AH70" s="353">
        <v>1</v>
      </c>
      <c r="AI70" s="354"/>
      <c r="AJ70" s="355">
        <f t="shared" si="56"/>
        <v>5</v>
      </c>
      <c r="AK70" s="353">
        <v>1</v>
      </c>
      <c r="AL70" s="354"/>
      <c r="AM70" s="355">
        <f t="shared" si="57"/>
        <v>4</v>
      </c>
      <c r="AN70" s="353">
        <v>1</v>
      </c>
      <c r="AO70" s="354"/>
      <c r="AP70" s="355">
        <f t="shared" si="58"/>
        <v>2</v>
      </c>
      <c r="AQ70" s="353">
        <v>1</v>
      </c>
      <c r="AR70" s="354"/>
      <c r="AS70" s="355">
        <f t="shared" si="59"/>
        <v>3</v>
      </c>
      <c r="AT70" s="353">
        <v>2</v>
      </c>
      <c r="AU70" s="354"/>
      <c r="AV70" s="355">
        <f t="shared" si="60"/>
        <v>6</v>
      </c>
      <c r="AW70" s="353">
        <v>1</v>
      </c>
      <c r="AX70" s="354"/>
      <c r="AY70" s="355">
        <f t="shared" si="61"/>
        <v>2</v>
      </c>
      <c r="AZ70" s="353">
        <v>2</v>
      </c>
      <c r="BA70" s="354"/>
      <c r="BB70" s="355">
        <f t="shared" si="62"/>
        <v>6</v>
      </c>
      <c r="BC70" s="353">
        <v>1</v>
      </c>
      <c r="BD70" s="354"/>
      <c r="BE70" s="355">
        <f t="shared" si="63"/>
        <v>4</v>
      </c>
      <c r="BF70" s="353">
        <v>2</v>
      </c>
      <c r="BG70" s="354"/>
      <c r="BH70" s="355">
        <f t="shared" si="64"/>
        <v>4</v>
      </c>
      <c r="BI70" s="353">
        <v>2</v>
      </c>
      <c r="BJ70" s="354"/>
      <c r="BK70" s="355">
        <f t="shared" si="65"/>
        <v>2</v>
      </c>
      <c r="BL70" s="356">
        <v>3</v>
      </c>
      <c r="BM70" s="357">
        <f t="shared" si="66"/>
        <v>309</v>
      </c>
      <c r="BO70" s="357">
        <f t="shared" si="21"/>
        <v>129</v>
      </c>
      <c r="BP70" s="357">
        <f t="shared" si="22"/>
        <v>66</v>
      </c>
      <c r="BQ70" s="357">
        <f t="shared" si="23"/>
        <v>60</v>
      </c>
      <c r="BR70" s="357">
        <f t="shared" si="24"/>
        <v>54</v>
      </c>
      <c r="BT70" s="329"/>
    </row>
    <row r="71" spans="1:72" x14ac:dyDescent="0.25">
      <c r="A71" s="322"/>
      <c r="B71" s="94" t="s">
        <v>343</v>
      </c>
      <c r="C71" s="261">
        <v>46</v>
      </c>
      <c r="D71" s="353">
        <v>2</v>
      </c>
      <c r="E71" s="354"/>
      <c r="F71" s="355">
        <f t="shared" si="46"/>
        <v>10</v>
      </c>
      <c r="G71" s="353">
        <v>3</v>
      </c>
      <c r="H71" s="354"/>
      <c r="I71" s="355">
        <f t="shared" si="47"/>
        <v>9</v>
      </c>
      <c r="J71" s="353">
        <v>3</v>
      </c>
      <c r="K71" s="354"/>
      <c r="L71" s="367">
        <f t="shared" si="48"/>
        <v>6</v>
      </c>
      <c r="M71" s="353">
        <v>2</v>
      </c>
      <c r="N71" s="354"/>
      <c r="O71" s="355">
        <f t="shared" si="49"/>
        <v>6</v>
      </c>
      <c r="P71" s="353">
        <v>1</v>
      </c>
      <c r="Q71" s="354"/>
      <c r="R71" s="355">
        <f t="shared" si="50"/>
        <v>2</v>
      </c>
      <c r="S71" s="353">
        <v>2</v>
      </c>
      <c r="T71" s="354"/>
      <c r="U71" s="355">
        <f t="shared" si="51"/>
        <v>10</v>
      </c>
      <c r="V71" s="353">
        <v>2</v>
      </c>
      <c r="W71" s="354"/>
      <c r="X71" s="355">
        <f t="shared" si="52"/>
        <v>6</v>
      </c>
      <c r="Y71" s="353">
        <v>1</v>
      </c>
      <c r="Z71" s="354"/>
      <c r="AA71" s="355">
        <f t="shared" si="53"/>
        <v>1</v>
      </c>
      <c r="AB71" s="353">
        <v>1</v>
      </c>
      <c r="AC71" s="354"/>
      <c r="AD71" s="355">
        <f t="shared" si="54"/>
        <v>2</v>
      </c>
      <c r="AE71" s="353">
        <v>1</v>
      </c>
      <c r="AF71" s="354"/>
      <c r="AG71" s="355">
        <f t="shared" si="55"/>
        <v>3</v>
      </c>
      <c r="AH71" s="353">
        <v>2</v>
      </c>
      <c r="AI71" s="354"/>
      <c r="AJ71" s="355">
        <f t="shared" si="56"/>
        <v>10</v>
      </c>
      <c r="AK71" s="353">
        <v>2</v>
      </c>
      <c r="AL71" s="354"/>
      <c r="AM71" s="355">
        <f t="shared" si="57"/>
        <v>8</v>
      </c>
      <c r="AN71" s="353">
        <v>2</v>
      </c>
      <c r="AO71" s="354"/>
      <c r="AP71" s="355">
        <f t="shared" si="58"/>
        <v>4</v>
      </c>
      <c r="AQ71" s="353">
        <v>1</v>
      </c>
      <c r="AR71" s="354"/>
      <c r="AS71" s="355">
        <f t="shared" si="59"/>
        <v>3</v>
      </c>
      <c r="AT71" s="353">
        <v>2</v>
      </c>
      <c r="AU71" s="354"/>
      <c r="AV71" s="355">
        <f t="shared" si="60"/>
        <v>6</v>
      </c>
      <c r="AW71" s="353">
        <v>2</v>
      </c>
      <c r="AX71" s="354"/>
      <c r="AY71" s="355">
        <f t="shared" si="61"/>
        <v>4</v>
      </c>
      <c r="AZ71" s="353">
        <v>2</v>
      </c>
      <c r="BA71" s="354"/>
      <c r="BB71" s="355">
        <f t="shared" si="62"/>
        <v>6</v>
      </c>
      <c r="BC71" s="353">
        <v>1</v>
      </c>
      <c r="BD71" s="354"/>
      <c r="BE71" s="355">
        <f t="shared" si="63"/>
        <v>4</v>
      </c>
      <c r="BF71" s="353">
        <v>2</v>
      </c>
      <c r="BG71" s="354"/>
      <c r="BH71" s="355">
        <f t="shared" si="64"/>
        <v>4</v>
      </c>
      <c r="BI71" s="353">
        <v>2</v>
      </c>
      <c r="BJ71" s="354"/>
      <c r="BK71" s="355">
        <f t="shared" si="65"/>
        <v>2</v>
      </c>
      <c r="BL71" s="356">
        <v>3</v>
      </c>
      <c r="BM71" s="357">
        <f t="shared" si="66"/>
        <v>318</v>
      </c>
      <c r="BO71" s="357">
        <f t="shared" si="21"/>
        <v>99</v>
      </c>
      <c r="BP71" s="357">
        <f t="shared" si="22"/>
        <v>66</v>
      </c>
      <c r="BQ71" s="357">
        <f t="shared" si="23"/>
        <v>93</v>
      </c>
      <c r="BR71" s="357">
        <f t="shared" si="24"/>
        <v>60</v>
      </c>
      <c r="BT71" s="329"/>
    </row>
    <row r="72" spans="1:72" x14ac:dyDescent="0.25">
      <c r="A72" s="322"/>
      <c r="B72" s="94" t="s">
        <v>344</v>
      </c>
      <c r="C72" s="261">
        <v>7</v>
      </c>
      <c r="D72" s="353">
        <v>2</v>
      </c>
      <c r="E72" s="354"/>
      <c r="F72" s="355">
        <f t="shared" si="46"/>
        <v>10</v>
      </c>
      <c r="G72" s="353">
        <v>2</v>
      </c>
      <c r="H72" s="354"/>
      <c r="I72" s="355">
        <f t="shared" si="47"/>
        <v>6</v>
      </c>
      <c r="J72" s="353">
        <v>3</v>
      </c>
      <c r="K72" s="354"/>
      <c r="L72" s="367">
        <f t="shared" si="48"/>
        <v>6</v>
      </c>
      <c r="M72" s="353">
        <v>3</v>
      </c>
      <c r="N72" s="354"/>
      <c r="O72" s="355">
        <f t="shared" si="49"/>
        <v>9</v>
      </c>
      <c r="P72" s="353">
        <v>1</v>
      </c>
      <c r="Q72" s="354"/>
      <c r="R72" s="355">
        <f t="shared" si="50"/>
        <v>2</v>
      </c>
      <c r="S72" s="353">
        <v>2</v>
      </c>
      <c r="T72" s="354"/>
      <c r="U72" s="355">
        <f t="shared" si="51"/>
        <v>10</v>
      </c>
      <c r="V72" s="353">
        <v>2</v>
      </c>
      <c r="W72" s="354"/>
      <c r="X72" s="355">
        <f t="shared" si="52"/>
        <v>6</v>
      </c>
      <c r="Y72" s="353">
        <v>1</v>
      </c>
      <c r="Z72" s="354"/>
      <c r="AA72" s="355">
        <f t="shared" si="53"/>
        <v>1</v>
      </c>
      <c r="AB72" s="353">
        <v>1</v>
      </c>
      <c r="AC72" s="354"/>
      <c r="AD72" s="355">
        <f t="shared" si="54"/>
        <v>2</v>
      </c>
      <c r="AE72" s="353">
        <v>1</v>
      </c>
      <c r="AF72" s="354"/>
      <c r="AG72" s="355">
        <f t="shared" si="55"/>
        <v>3</v>
      </c>
      <c r="AH72" s="353">
        <v>2</v>
      </c>
      <c r="AI72" s="354"/>
      <c r="AJ72" s="355">
        <f t="shared" si="56"/>
        <v>10</v>
      </c>
      <c r="AK72" s="353">
        <v>2</v>
      </c>
      <c r="AL72" s="354"/>
      <c r="AM72" s="355">
        <f t="shared" si="57"/>
        <v>8</v>
      </c>
      <c r="AN72" s="353">
        <v>2</v>
      </c>
      <c r="AO72" s="354"/>
      <c r="AP72" s="355">
        <f t="shared" si="58"/>
        <v>4</v>
      </c>
      <c r="AQ72" s="353">
        <v>1</v>
      </c>
      <c r="AR72" s="354"/>
      <c r="AS72" s="355">
        <f t="shared" si="59"/>
        <v>3</v>
      </c>
      <c r="AT72" s="353">
        <v>2</v>
      </c>
      <c r="AU72" s="354"/>
      <c r="AV72" s="355">
        <f t="shared" si="60"/>
        <v>6</v>
      </c>
      <c r="AW72" s="353">
        <v>2</v>
      </c>
      <c r="AX72" s="354"/>
      <c r="AY72" s="355">
        <f t="shared" si="61"/>
        <v>4</v>
      </c>
      <c r="AZ72" s="353">
        <v>2</v>
      </c>
      <c r="BA72" s="354"/>
      <c r="BB72" s="355">
        <f t="shared" si="62"/>
        <v>6</v>
      </c>
      <c r="BC72" s="353">
        <v>1</v>
      </c>
      <c r="BD72" s="354"/>
      <c r="BE72" s="355">
        <f t="shared" si="63"/>
        <v>4</v>
      </c>
      <c r="BF72" s="353">
        <v>2</v>
      </c>
      <c r="BG72" s="354"/>
      <c r="BH72" s="355">
        <f t="shared" si="64"/>
        <v>4</v>
      </c>
      <c r="BI72" s="353">
        <v>2</v>
      </c>
      <c r="BJ72" s="354"/>
      <c r="BK72" s="355">
        <f t="shared" si="65"/>
        <v>2</v>
      </c>
      <c r="BL72" s="356">
        <v>3</v>
      </c>
      <c r="BM72" s="357">
        <f t="shared" si="66"/>
        <v>318</v>
      </c>
      <c r="BO72" s="357">
        <f t="shared" si="21"/>
        <v>99</v>
      </c>
      <c r="BP72" s="357">
        <f t="shared" si="22"/>
        <v>66</v>
      </c>
      <c r="BQ72" s="357">
        <f t="shared" si="23"/>
        <v>93</v>
      </c>
      <c r="BR72" s="357">
        <f t="shared" si="24"/>
        <v>60</v>
      </c>
      <c r="BT72" s="329"/>
    </row>
    <row r="73" spans="1:72" x14ac:dyDescent="0.25">
      <c r="A73" s="322"/>
      <c r="B73" s="94" t="s">
        <v>345</v>
      </c>
      <c r="C73" s="261">
        <v>20</v>
      </c>
      <c r="D73" s="353">
        <v>3</v>
      </c>
      <c r="E73" s="354"/>
      <c r="F73" s="355">
        <f t="shared" si="46"/>
        <v>15</v>
      </c>
      <c r="G73" s="353">
        <v>3</v>
      </c>
      <c r="H73" s="354"/>
      <c r="I73" s="355">
        <f t="shared" si="47"/>
        <v>9</v>
      </c>
      <c r="J73" s="353">
        <v>3</v>
      </c>
      <c r="K73" s="354"/>
      <c r="L73" s="367">
        <f t="shared" si="48"/>
        <v>6</v>
      </c>
      <c r="M73" s="353">
        <v>3</v>
      </c>
      <c r="N73" s="354"/>
      <c r="O73" s="355">
        <f t="shared" si="49"/>
        <v>9</v>
      </c>
      <c r="P73" s="353">
        <v>2</v>
      </c>
      <c r="Q73" s="354"/>
      <c r="R73" s="355">
        <f t="shared" si="50"/>
        <v>4</v>
      </c>
      <c r="S73" s="353">
        <v>2</v>
      </c>
      <c r="T73" s="354"/>
      <c r="U73" s="355">
        <f t="shared" si="51"/>
        <v>10</v>
      </c>
      <c r="V73" s="353">
        <v>2</v>
      </c>
      <c r="W73" s="354"/>
      <c r="X73" s="355">
        <f t="shared" si="52"/>
        <v>6</v>
      </c>
      <c r="Y73" s="353">
        <v>1</v>
      </c>
      <c r="Z73" s="354"/>
      <c r="AA73" s="355">
        <f t="shared" si="53"/>
        <v>1</v>
      </c>
      <c r="AB73" s="353">
        <v>1</v>
      </c>
      <c r="AC73" s="354"/>
      <c r="AD73" s="355">
        <f t="shared" si="54"/>
        <v>2</v>
      </c>
      <c r="AE73" s="353">
        <v>1</v>
      </c>
      <c r="AF73" s="354"/>
      <c r="AG73" s="355">
        <f t="shared" si="55"/>
        <v>3</v>
      </c>
      <c r="AH73" s="353">
        <v>2</v>
      </c>
      <c r="AI73" s="354"/>
      <c r="AJ73" s="355">
        <f t="shared" si="56"/>
        <v>10</v>
      </c>
      <c r="AK73" s="353">
        <v>2</v>
      </c>
      <c r="AL73" s="354"/>
      <c r="AM73" s="355">
        <f t="shared" si="57"/>
        <v>8</v>
      </c>
      <c r="AN73" s="353">
        <v>2</v>
      </c>
      <c r="AO73" s="354"/>
      <c r="AP73" s="355">
        <f t="shared" si="58"/>
        <v>4</v>
      </c>
      <c r="AQ73" s="353">
        <v>1</v>
      </c>
      <c r="AR73" s="354"/>
      <c r="AS73" s="355">
        <f t="shared" si="59"/>
        <v>3</v>
      </c>
      <c r="AT73" s="353">
        <v>3</v>
      </c>
      <c r="AU73" s="354"/>
      <c r="AV73" s="355">
        <f t="shared" si="60"/>
        <v>9</v>
      </c>
      <c r="AW73" s="353">
        <v>2</v>
      </c>
      <c r="AX73" s="354"/>
      <c r="AY73" s="355">
        <f t="shared" si="61"/>
        <v>4</v>
      </c>
      <c r="AZ73" s="353">
        <v>2</v>
      </c>
      <c r="BA73" s="354"/>
      <c r="BB73" s="355">
        <f t="shared" si="62"/>
        <v>6</v>
      </c>
      <c r="BC73" s="353">
        <v>1</v>
      </c>
      <c r="BD73" s="354"/>
      <c r="BE73" s="355">
        <f t="shared" si="63"/>
        <v>4</v>
      </c>
      <c r="BF73" s="353">
        <v>2</v>
      </c>
      <c r="BG73" s="354"/>
      <c r="BH73" s="355">
        <f t="shared" si="64"/>
        <v>4</v>
      </c>
      <c r="BI73" s="353">
        <v>2</v>
      </c>
      <c r="BJ73" s="354"/>
      <c r="BK73" s="355">
        <f t="shared" si="65"/>
        <v>2</v>
      </c>
      <c r="BL73" s="356">
        <v>3</v>
      </c>
      <c r="BM73" s="357">
        <f t="shared" si="66"/>
        <v>357</v>
      </c>
      <c r="BO73" s="357">
        <f t="shared" si="21"/>
        <v>129</v>
      </c>
      <c r="BP73" s="357">
        <f t="shared" si="22"/>
        <v>66</v>
      </c>
      <c r="BQ73" s="357">
        <f t="shared" si="23"/>
        <v>102</v>
      </c>
      <c r="BR73" s="357">
        <f t="shared" si="24"/>
        <v>60</v>
      </c>
      <c r="BT73" s="329"/>
    </row>
    <row r="74" spans="1:72" x14ac:dyDescent="0.25">
      <c r="A74" s="322"/>
      <c r="B74" s="94" t="s">
        <v>346</v>
      </c>
      <c r="C74" s="261">
        <v>4</v>
      </c>
      <c r="D74" s="353">
        <v>2</v>
      </c>
      <c r="E74" s="354"/>
      <c r="F74" s="355">
        <f t="shared" si="46"/>
        <v>10</v>
      </c>
      <c r="G74" s="353">
        <v>3</v>
      </c>
      <c r="H74" s="354"/>
      <c r="I74" s="355">
        <f t="shared" si="47"/>
        <v>9</v>
      </c>
      <c r="J74" s="353">
        <v>3</v>
      </c>
      <c r="K74" s="354"/>
      <c r="L74" s="367">
        <f t="shared" si="48"/>
        <v>6</v>
      </c>
      <c r="M74" s="353">
        <v>3</v>
      </c>
      <c r="N74" s="354"/>
      <c r="O74" s="355">
        <f t="shared" si="49"/>
        <v>9</v>
      </c>
      <c r="P74" s="353">
        <v>2</v>
      </c>
      <c r="Q74" s="354"/>
      <c r="R74" s="355">
        <f t="shared" si="50"/>
        <v>4</v>
      </c>
      <c r="S74" s="353">
        <v>2</v>
      </c>
      <c r="T74" s="354"/>
      <c r="U74" s="355">
        <f t="shared" si="51"/>
        <v>10</v>
      </c>
      <c r="V74" s="353">
        <v>2</v>
      </c>
      <c r="W74" s="354"/>
      <c r="X74" s="355">
        <f t="shared" si="52"/>
        <v>6</v>
      </c>
      <c r="Y74" s="353">
        <v>1</v>
      </c>
      <c r="Z74" s="354"/>
      <c r="AA74" s="355">
        <f t="shared" si="53"/>
        <v>1</v>
      </c>
      <c r="AB74" s="353">
        <v>1</v>
      </c>
      <c r="AC74" s="354"/>
      <c r="AD74" s="355">
        <f t="shared" si="54"/>
        <v>2</v>
      </c>
      <c r="AE74" s="353">
        <v>1</v>
      </c>
      <c r="AF74" s="354"/>
      <c r="AG74" s="355">
        <f t="shared" si="55"/>
        <v>3</v>
      </c>
      <c r="AH74" s="353">
        <v>2</v>
      </c>
      <c r="AI74" s="354"/>
      <c r="AJ74" s="355">
        <f t="shared" si="56"/>
        <v>10</v>
      </c>
      <c r="AK74" s="353">
        <v>2</v>
      </c>
      <c r="AL74" s="354"/>
      <c r="AM74" s="355">
        <f t="shared" si="57"/>
        <v>8</v>
      </c>
      <c r="AN74" s="353">
        <v>2</v>
      </c>
      <c r="AO74" s="354"/>
      <c r="AP74" s="355">
        <f t="shared" si="58"/>
        <v>4</v>
      </c>
      <c r="AQ74" s="353">
        <v>1</v>
      </c>
      <c r="AR74" s="354"/>
      <c r="AS74" s="355">
        <f t="shared" si="59"/>
        <v>3</v>
      </c>
      <c r="AT74" s="353">
        <v>2</v>
      </c>
      <c r="AU74" s="354"/>
      <c r="AV74" s="355">
        <f t="shared" si="60"/>
        <v>6</v>
      </c>
      <c r="AW74" s="353">
        <v>2</v>
      </c>
      <c r="AX74" s="354"/>
      <c r="AY74" s="355">
        <f t="shared" si="61"/>
        <v>4</v>
      </c>
      <c r="AZ74" s="353">
        <v>2</v>
      </c>
      <c r="BA74" s="354"/>
      <c r="BB74" s="355">
        <f t="shared" si="62"/>
        <v>6</v>
      </c>
      <c r="BC74" s="353">
        <v>1</v>
      </c>
      <c r="BD74" s="354"/>
      <c r="BE74" s="355">
        <f t="shared" si="63"/>
        <v>4</v>
      </c>
      <c r="BF74" s="353">
        <v>2</v>
      </c>
      <c r="BG74" s="354"/>
      <c r="BH74" s="355">
        <f t="shared" si="64"/>
        <v>4</v>
      </c>
      <c r="BI74" s="353">
        <v>2</v>
      </c>
      <c r="BJ74" s="354"/>
      <c r="BK74" s="355">
        <f t="shared" si="65"/>
        <v>2</v>
      </c>
      <c r="BL74" s="356">
        <v>3</v>
      </c>
      <c r="BM74" s="357">
        <f t="shared" si="66"/>
        <v>333</v>
      </c>
      <c r="BO74" s="357">
        <f t="shared" si="21"/>
        <v>114</v>
      </c>
      <c r="BP74" s="357">
        <f t="shared" si="22"/>
        <v>66</v>
      </c>
      <c r="BQ74" s="357">
        <f t="shared" si="23"/>
        <v>93</v>
      </c>
      <c r="BR74" s="357">
        <f t="shared" si="24"/>
        <v>60</v>
      </c>
      <c r="BT74" s="329"/>
    </row>
    <row r="75" spans="1:72" x14ac:dyDescent="0.25">
      <c r="A75" s="322"/>
      <c r="B75" s="94" t="s">
        <v>347</v>
      </c>
      <c r="C75" s="261">
        <v>34</v>
      </c>
      <c r="D75" s="353">
        <v>2</v>
      </c>
      <c r="E75" s="354"/>
      <c r="F75" s="355">
        <f t="shared" si="46"/>
        <v>10</v>
      </c>
      <c r="G75" s="353">
        <v>2</v>
      </c>
      <c r="H75" s="354"/>
      <c r="I75" s="355">
        <f t="shared" si="47"/>
        <v>6</v>
      </c>
      <c r="J75" s="353">
        <v>3</v>
      </c>
      <c r="K75" s="354"/>
      <c r="L75" s="367">
        <f t="shared" si="48"/>
        <v>6</v>
      </c>
      <c r="M75" s="353">
        <v>4</v>
      </c>
      <c r="N75" s="354"/>
      <c r="O75" s="355">
        <f t="shared" si="49"/>
        <v>12</v>
      </c>
      <c r="P75" s="353">
        <v>3</v>
      </c>
      <c r="Q75" s="354"/>
      <c r="R75" s="355">
        <f t="shared" si="50"/>
        <v>6</v>
      </c>
      <c r="S75" s="353">
        <v>2</v>
      </c>
      <c r="T75" s="354"/>
      <c r="U75" s="355">
        <f t="shared" si="51"/>
        <v>10</v>
      </c>
      <c r="V75" s="353">
        <v>2</v>
      </c>
      <c r="W75" s="354"/>
      <c r="X75" s="355">
        <f t="shared" si="52"/>
        <v>6</v>
      </c>
      <c r="Y75" s="353">
        <v>1</v>
      </c>
      <c r="Z75" s="354"/>
      <c r="AA75" s="355">
        <f t="shared" si="53"/>
        <v>1</v>
      </c>
      <c r="AB75" s="353">
        <v>1</v>
      </c>
      <c r="AC75" s="354"/>
      <c r="AD75" s="355">
        <f t="shared" si="54"/>
        <v>2</v>
      </c>
      <c r="AE75" s="353">
        <v>1</v>
      </c>
      <c r="AF75" s="354"/>
      <c r="AG75" s="355">
        <f t="shared" si="55"/>
        <v>3</v>
      </c>
      <c r="AH75" s="353">
        <v>1</v>
      </c>
      <c r="AI75" s="354"/>
      <c r="AJ75" s="355">
        <f t="shared" si="56"/>
        <v>5</v>
      </c>
      <c r="AK75" s="353">
        <v>2</v>
      </c>
      <c r="AL75" s="354"/>
      <c r="AM75" s="355">
        <f t="shared" si="57"/>
        <v>8</v>
      </c>
      <c r="AN75" s="353">
        <v>2</v>
      </c>
      <c r="AO75" s="354"/>
      <c r="AP75" s="355">
        <f t="shared" si="58"/>
        <v>4</v>
      </c>
      <c r="AQ75" s="353">
        <v>1</v>
      </c>
      <c r="AR75" s="354"/>
      <c r="AS75" s="355">
        <f t="shared" si="59"/>
        <v>3</v>
      </c>
      <c r="AT75" s="353">
        <v>2</v>
      </c>
      <c r="AU75" s="354"/>
      <c r="AV75" s="355">
        <f t="shared" si="60"/>
        <v>6</v>
      </c>
      <c r="AW75" s="353">
        <v>2</v>
      </c>
      <c r="AX75" s="354"/>
      <c r="AY75" s="355">
        <f t="shared" si="61"/>
        <v>4</v>
      </c>
      <c r="AZ75" s="353">
        <v>2</v>
      </c>
      <c r="BA75" s="354"/>
      <c r="BB75" s="355">
        <f t="shared" si="62"/>
        <v>6</v>
      </c>
      <c r="BC75" s="353">
        <v>1</v>
      </c>
      <c r="BD75" s="354"/>
      <c r="BE75" s="355">
        <f t="shared" si="63"/>
        <v>4</v>
      </c>
      <c r="BF75" s="353">
        <v>2</v>
      </c>
      <c r="BG75" s="354"/>
      <c r="BH75" s="355">
        <f t="shared" si="64"/>
        <v>4</v>
      </c>
      <c r="BI75" s="353">
        <v>2</v>
      </c>
      <c r="BJ75" s="354"/>
      <c r="BK75" s="355">
        <f t="shared" si="65"/>
        <v>2</v>
      </c>
      <c r="BL75" s="356">
        <v>3</v>
      </c>
      <c r="BM75" s="357">
        <f t="shared" si="66"/>
        <v>324</v>
      </c>
      <c r="BO75" s="357">
        <f t="shared" si="21"/>
        <v>120</v>
      </c>
      <c r="BP75" s="357">
        <f t="shared" si="22"/>
        <v>66</v>
      </c>
      <c r="BQ75" s="357">
        <f t="shared" si="23"/>
        <v>78</v>
      </c>
      <c r="BR75" s="357">
        <f t="shared" si="24"/>
        <v>60</v>
      </c>
      <c r="BT75" s="329"/>
    </row>
    <row r="76" spans="1:72" x14ac:dyDescent="0.25">
      <c r="A76" s="322"/>
      <c r="B76" s="94" t="s">
        <v>348</v>
      </c>
      <c r="C76" s="261">
        <v>4</v>
      </c>
      <c r="D76" s="353">
        <v>1</v>
      </c>
      <c r="E76" s="354"/>
      <c r="F76" s="355">
        <f t="shared" si="46"/>
        <v>5</v>
      </c>
      <c r="G76" s="353">
        <v>2</v>
      </c>
      <c r="H76" s="354"/>
      <c r="I76" s="355">
        <f t="shared" si="47"/>
        <v>6</v>
      </c>
      <c r="J76" s="353">
        <v>2</v>
      </c>
      <c r="K76" s="354"/>
      <c r="L76" s="367">
        <f t="shared" si="48"/>
        <v>4</v>
      </c>
      <c r="M76" s="353">
        <v>2</v>
      </c>
      <c r="N76" s="354"/>
      <c r="O76" s="355">
        <f t="shared" si="49"/>
        <v>6</v>
      </c>
      <c r="P76" s="353">
        <v>2</v>
      </c>
      <c r="Q76" s="354"/>
      <c r="R76" s="355">
        <f t="shared" si="50"/>
        <v>4</v>
      </c>
      <c r="S76" s="353">
        <v>2</v>
      </c>
      <c r="T76" s="354"/>
      <c r="U76" s="355">
        <f t="shared" si="51"/>
        <v>10</v>
      </c>
      <c r="V76" s="353">
        <v>2</v>
      </c>
      <c r="W76" s="354"/>
      <c r="X76" s="355">
        <f t="shared" si="52"/>
        <v>6</v>
      </c>
      <c r="Y76" s="353">
        <v>1</v>
      </c>
      <c r="Z76" s="354"/>
      <c r="AA76" s="355">
        <f t="shared" si="53"/>
        <v>1</v>
      </c>
      <c r="AB76" s="353">
        <v>1</v>
      </c>
      <c r="AC76" s="354"/>
      <c r="AD76" s="355">
        <f t="shared" si="54"/>
        <v>2</v>
      </c>
      <c r="AE76" s="353">
        <v>2</v>
      </c>
      <c r="AF76" s="354"/>
      <c r="AG76" s="355">
        <f t="shared" si="55"/>
        <v>6</v>
      </c>
      <c r="AH76" s="353">
        <v>1</v>
      </c>
      <c r="AI76" s="354"/>
      <c r="AJ76" s="355">
        <f t="shared" si="56"/>
        <v>5</v>
      </c>
      <c r="AK76" s="353">
        <v>2</v>
      </c>
      <c r="AL76" s="354"/>
      <c r="AM76" s="355">
        <f t="shared" si="57"/>
        <v>8</v>
      </c>
      <c r="AN76" s="353">
        <v>2</v>
      </c>
      <c r="AO76" s="354"/>
      <c r="AP76" s="355">
        <f t="shared" si="58"/>
        <v>4</v>
      </c>
      <c r="AQ76" s="353">
        <v>1</v>
      </c>
      <c r="AR76" s="354"/>
      <c r="AS76" s="355">
        <f t="shared" si="59"/>
        <v>3</v>
      </c>
      <c r="AT76" s="353">
        <v>2</v>
      </c>
      <c r="AU76" s="354"/>
      <c r="AV76" s="355">
        <f t="shared" si="60"/>
        <v>6</v>
      </c>
      <c r="AW76" s="353">
        <v>2</v>
      </c>
      <c r="AX76" s="354"/>
      <c r="AY76" s="355">
        <f t="shared" si="61"/>
        <v>4</v>
      </c>
      <c r="AZ76" s="353">
        <v>2</v>
      </c>
      <c r="BA76" s="354"/>
      <c r="BB76" s="355">
        <f t="shared" si="62"/>
        <v>6</v>
      </c>
      <c r="BC76" s="353">
        <v>1</v>
      </c>
      <c r="BD76" s="354"/>
      <c r="BE76" s="355">
        <f t="shared" si="63"/>
        <v>4</v>
      </c>
      <c r="BF76" s="353">
        <v>2</v>
      </c>
      <c r="BG76" s="354"/>
      <c r="BH76" s="355">
        <f t="shared" si="64"/>
        <v>4</v>
      </c>
      <c r="BI76" s="353">
        <v>2</v>
      </c>
      <c r="BJ76" s="354"/>
      <c r="BK76" s="355">
        <f t="shared" si="65"/>
        <v>2</v>
      </c>
      <c r="BL76" s="356">
        <v>3</v>
      </c>
      <c r="BM76" s="357">
        <f t="shared" si="66"/>
        <v>288</v>
      </c>
      <c r="BO76" s="357">
        <f t="shared" si="21"/>
        <v>75</v>
      </c>
      <c r="BP76" s="357">
        <f t="shared" si="22"/>
        <v>75</v>
      </c>
      <c r="BQ76" s="357">
        <f t="shared" si="23"/>
        <v>78</v>
      </c>
      <c r="BR76" s="357">
        <f t="shared" si="24"/>
        <v>60</v>
      </c>
      <c r="BT76" s="329"/>
    </row>
    <row r="77" spans="1:72" x14ac:dyDescent="0.25">
      <c r="A77" s="322"/>
      <c r="B77" s="94" t="s">
        <v>349</v>
      </c>
      <c r="C77" s="261">
        <v>0</v>
      </c>
      <c r="D77" s="353">
        <v>2</v>
      </c>
      <c r="E77" s="354"/>
      <c r="F77" s="355">
        <f t="shared" si="46"/>
        <v>10</v>
      </c>
      <c r="G77" s="353">
        <v>2</v>
      </c>
      <c r="H77" s="354"/>
      <c r="I77" s="355">
        <f t="shared" si="47"/>
        <v>6</v>
      </c>
      <c r="J77" s="353">
        <v>3</v>
      </c>
      <c r="K77" s="354"/>
      <c r="L77" s="367">
        <f t="shared" si="48"/>
        <v>6</v>
      </c>
      <c r="M77" s="353">
        <v>2</v>
      </c>
      <c r="N77" s="354"/>
      <c r="O77" s="355">
        <f t="shared" si="49"/>
        <v>6</v>
      </c>
      <c r="P77" s="353">
        <v>2</v>
      </c>
      <c r="Q77" s="354"/>
      <c r="R77" s="355">
        <f t="shared" si="50"/>
        <v>4</v>
      </c>
      <c r="S77" s="353">
        <v>2</v>
      </c>
      <c r="T77" s="354"/>
      <c r="U77" s="355">
        <f t="shared" si="51"/>
        <v>10</v>
      </c>
      <c r="V77" s="353">
        <v>2</v>
      </c>
      <c r="W77" s="354"/>
      <c r="X77" s="355">
        <f t="shared" si="52"/>
        <v>6</v>
      </c>
      <c r="Y77" s="353">
        <v>1</v>
      </c>
      <c r="Z77" s="354"/>
      <c r="AA77" s="355">
        <f t="shared" si="53"/>
        <v>1</v>
      </c>
      <c r="AB77" s="353">
        <v>1</v>
      </c>
      <c r="AC77" s="354"/>
      <c r="AD77" s="355">
        <f t="shared" si="54"/>
        <v>2</v>
      </c>
      <c r="AE77" s="353">
        <v>2</v>
      </c>
      <c r="AF77" s="354"/>
      <c r="AG77" s="355">
        <f t="shared" si="55"/>
        <v>6</v>
      </c>
      <c r="AH77" s="353">
        <v>2</v>
      </c>
      <c r="AI77" s="354"/>
      <c r="AJ77" s="355">
        <f t="shared" si="56"/>
        <v>10</v>
      </c>
      <c r="AK77" s="353">
        <v>2</v>
      </c>
      <c r="AL77" s="354"/>
      <c r="AM77" s="355">
        <f t="shared" si="57"/>
        <v>8</v>
      </c>
      <c r="AN77" s="353">
        <v>2</v>
      </c>
      <c r="AO77" s="354"/>
      <c r="AP77" s="355">
        <f t="shared" si="58"/>
        <v>4</v>
      </c>
      <c r="AQ77" s="353">
        <v>1</v>
      </c>
      <c r="AR77" s="354"/>
      <c r="AS77" s="355">
        <f t="shared" si="59"/>
        <v>3</v>
      </c>
      <c r="AT77" s="353">
        <v>2</v>
      </c>
      <c r="AU77" s="354"/>
      <c r="AV77" s="355">
        <f t="shared" si="60"/>
        <v>6</v>
      </c>
      <c r="AW77" s="353">
        <v>2</v>
      </c>
      <c r="AX77" s="354"/>
      <c r="AY77" s="355">
        <f t="shared" si="61"/>
        <v>4</v>
      </c>
      <c r="AZ77" s="353">
        <v>2</v>
      </c>
      <c r="BA77" s="354"/>
      <c r="BB77" s="355">
        <f t="shared" si="62"/>
        <v>6</v>
      </c>
      <c r="BC77" s="353">
        <v>1</v>
      </c>
      <c r="BD77" s="354"/>
      <c r="BE77" s="355">
        <f t="shared" si="63"/>
        <v>4</v>
      </c>
      <c r="BF77" s="353">
        <v>2</v>
      </c>
      <c r="BG77" s="354"/>
      <c r="BH77" s="355">
        <f t="shared" si="64"/>
        <v>4</v>
      </c>
      <c r="BI77" s="353">
        <v>2</v>
      </c>
      <c r="BJ77" s="354"/>
      <c r="BK77" s="355">
        <f t="shared" si="65"/>
        <v>2</v>
      </c>
      <c r="BL77" s="356">
        <v>3</v>
      </c>
      <c r="BM77" s="357">
        <f t="shared" si="66"/>
        <v>324</v>
      </c>
      <c r="BO77" s="357">
        <f t="shared" si="21"/>
        <v>96</v>
      </c>
      <c r="BP77" s="357">
        <f t="shared" si="22"/>
        <v>75</v>
      </c>
      <c r="BQ77" s="357">
        <f t="shared" si="23"/>
        <v>93</v>
      </c>
      <c r="BR77" s="357">
        <f t="shared" si="24"/>
        <v>60</v>
      </c>
      <c r="BT77" s="329"/>
    </row>
    <row r="78" spans="1:72" x14ac:dyDescent="0.25">
      <c r="A78" s="322"/>
      <c r="B78" s="94" t="s">
        <v>350</v>
      </c>
      <c r="C78" s="261">
        <v>0</v>
      </c>
      <c r="D78" s="353">
        <v>1</v>
      </c>
      <c r="E78" s="354"/>
      <c r="F78" s="355">
        <f t="shared" si="46"/>
        <v>5</v>
      </c>
      <c r="G78" s="353">
        <v>2</v>
      </c>
      <c r="H78" s="354"/>
      <c r="I78" s="355">
        <f t="shared" si="47"/>
        <v>6</v>
      </c>
      <c r="J78" s="353">
        <v>3</v>
      </c>
      <c r="K78" s="354"/>
      <c r="L78" s="367">
        <f t="shared" si="48"/>
        <v>6</v>
      </c>
      <c r="M78" s="353">
        <v>2</v>
      </c>
      <c r="N78" s="354"/>
      <c r="O78" s="355">
        <f t="shared" si="49"/>
        <v>6</v>
      </c>
      <c r="P78" s="353">
        <v>1</v>
      </c>
      <c r="Q78" s="354"/>
      <c r="R78" s="355">
        <f t="shared" si="50"/>
        <v>2</v>
      </c>
      <c r="S78" s="353">
        <v>2</v>
      </c>
      <c r="T78" s="354"/>
      <c r="U78" s="355">
        <f t="shared" si="51"/>
        <v>10</v>
      </c>
      <c r="V78" s="353">
        <v>2</v>
      </c>
      <c r="W78" s="354"/>
      <c r="X78" s="355">
        <f t="shared" si="52"/>
        <v>6</v>
      </c>
      <c r="Y78" s="353">
        <v>1</v>
      </c>
      <c r="Z78" s="354"/>
      <c r="AA78" s="355">
        <f t="shared" si="53"/>
        <v>1</v>
      </c>
      <c r="AB78" s="353">
        <v>1</v>
      </c>
      <c r="AC78" s="354"/>
      <c r="AD78" s="355">
        <f t="shared" si="54"/>
        <v>2</v>
      </c>
      <c r="AE78" s="353">
        <v>2</v>
      </c>
      <c r="AF78" s="354"/>
      <c r="AG78" s="355">
        <f t="shared" si="55"/>
        <v>6</v>
      </c>
      <c r="AH78" s="353">
        <v>2</v>
      </c>
      <c r="AI78" s="354"/>
      <c r="AJ78" s="355">
        <f t="shared" si="56"/>
        <v>10</v>
      </c>
      <c r="AK78" s="353">
        <v>2</v>
      </c>
      <c r="AL78" s="354"/>
      <c r="AM78" s="355">
        <f t="shared" si="57"/>
        <v>8</v>
      </c>
      <c r="AN78" s="353">
        <v>2</v>
      </c>
      <c r="AO78" s="354"/>
      <c r="AP78" s="355">
        <f t="shared" si="58"/>
        <v>4</v>
      </c>
      <c r="AQ78" s="353">
        <v>1</v>
      </c>
      <c r="AR78" s="354"/>
      <c r="AS78" s="355">
        <f t="shared" si="59"/>
        <v>3</v>
      </c>
      <c r="AT78" s="353">
        <v>2</v>
      </c>
      <c r="AU78" s="354"/>
      <c r="AV78" s="355">
        <f t="shared" si="60"/>
        <v>6</v>
      </c>
      <c r="AW78" s="353">
        <v>2</v>
      </c>
      <c r="AX78" s="354"/>
      <c r="AY78" s="355">
        <f t="shared" si="61"/>
        <v>4</v>
      </c>
      <c r="AZ78" s="353">
        <v>2</v>
      </c>
      <c r="BA78" s="354"/>
      <c r="BB78" s="355">
        <f t="shared" si="62"/>
        <v>6</v>
      </c>
      <c r="BC78" s="353">
        <v>1</v>
      </c>
      <c r="BD78" s="354"/>
      <c r="BE78" s="355">
        <f t="shared" si="63"/>
        <v>4</v>
      </c>
      <c r="BF78" s="353">
        <v>2</v>
      </c>
      <c r="BG78" s="354"/>
      <c r="BH78" s="355">
        <f t="shared" si="64"/>
        <v>4</v>
      </c>
      <c r="BI78" s="353">
        <v>2</v>
      </c>
      <c r="BJ78" s="354"/>
      <c r="BK78" s="355">
        <f t="shared" si="65"/>
        <v>2</v>
      </c>
      <c r="BL78" s="356">
        <v>3</v>
      </c>
      <c r="BM78" s="357">
        <f t="shared" si="66"/>
        <v>303</v>
      </c>
      <c r="BO78" s="357">
        <f t="shared" ref="BO78:BO144" si="67">(F78+I78+L78+O78+R78)*BL78</f>
        <v>75</v>
      </c>
      <c r="BP78" s="357">
        <f t="shared" ref="BP78:BP144" si="68">(U78+X78+AA78+AD78+AG78)*BL78</f>
        <v>75</v>
      </c>
      <c r="BQ78" s="357">
        <f t="shared" ref="BQ78:BQ144" si="69">(AJ78+AM78+AP78+AS78+AV78)*BL78</f>
        <v>93</v>
      </c>
      <c r="BR78" s="357">
        <f t="shared" ref="BR78:BR144" si="70">(AY78+BB78+BE78+BH78+BK78)*BL78</f>
        <v>60</v>
      </c>
      <c r="BT78" s="329"/>
    </row>
    <row r="79" spans="1:72" x14ac:dyDescent="0.25">
      <c r="A79" s="322"/>
      <c r="B79" s="94" t="s">
        <v>351</v>
      </c>
      <c r="C79" s="261">
        <v>7</v>
      </c>
      <c r="D79" s="353">
        <v>1</v>
      </c>
      <c r="E79" s="354"/>
      <c r="F79" s="355">
        <f t="shared" si="46"/>
        <v>5</v>
      </c>
      <c r="G79" s="353">
        <v>3</v>
      </c>
      <c r="H79" s="354"/>
      <c r="I79" s="355">
        <f t="shared" si="47"/>
        <v>9</v>
      </c>
      <c r="J79" s="353">
        <v>3</v>
      </c>
      <c r="K79" s="354"/>
      <c r="L79" s="367">
        <f t="shared" si="48"/>
        <v>6</v>
      </c>
      <c r="M79" s="353">
        <v>3</v>
      </c>
      <c r="N79" s="354"/>
      <c r="O79" s="355">
        <f t="shared" si="49"/>
        <v>9</v>
      </c>
      <c r="P79" s="353">
        <v>2</v>
      </c>
      <c r="Q79" s="354"/>
      <c r="R79" s="355">
        <f t="shared" si="50"/>
        <v>4</v>
      </c>
      <c r="S79" s="353">
        <v>2</v>
      </c>
      <c r="T79" s="354"/>
      <c r="U79" s="355">
        <f t="shared" si="51"/>
        <v>10</v>
      </c>
      <c r="V79" s="353">
        <v>2</v>
      </c>
      <c r="W79" s="354"/>
      <c r="X79" s="355">
        <f t="shared" si="52"/>
        <v>6</v>
      </c>
      <c r="Y79" s="353">
        <v>1</v>
      </c>
      <c r="Z79" s="354"/>
      <c r="AA79" s="355">
        <f t="shared" si="53"/>
        <v>1</v>
      </c>
      <c r="AB79" s="353">
        <v>1</v>
      </c>
      <c r="AC79" s="354"/>
      <c r="AD79" s="355">
        <f t="shared" si="54"/>
        <v>2</v>
      </c>
      <c r="AE79" s="353">
        <v>1</v>
      </c>
      <c r="AF79" s="354"/>
      <c r="AG79" s="355">
        <f t="shared" si="55"/>
        <v>3</v>
      </c>
      <c r="AH79" s="353">
        <v>1</v>
      </c>
      <c r="AI79" s="354"/>
      <c r="AJ79" s="355">
        <f t="shared" si="56"/>
        <v>5</v>
      </c>
      <c r="AK79" s="353">
        <v>2</v>
      </c>
      <c r="AL79" s="354"/>
      <c r="AM79" s="355">
        <f t="shared" si="57"/>
        <v>8</v>
      </c>
      <c r="AN79" s="353">
        <v>2</v>
      </c>
      <c r="AO79" s="354"/>
      <c r="AP79" s="355">
        <f t="shared" si="58"/>
        <v>4</v>
      </c>
      <c r="AQ79" s="353">
        <v>1</v>
      </c>
      <c r="AR79" s="354"/>
      <c r="AS79" s="355">
        <f t="shared" si="59"/>
        <v>3</v>
      </c>
      <c r="AT79" s="353">
        <v>2</v>
      </c>
      <c r="AU79" s="354"/>
      <c r="AV79" s="355">
        <f t="shared" si="60"/>
        <v>6</v>
      </c>
      <c r="AW79" s="353">
        <v>2</v>
      </c>
      <c r="AX79" s="354"/>
      <c r="AY79" s="355">
        <f t="shared" si="61"/>
        <v>4</v>
      </c>
      <c r="AZ79" s="353">
        <v>2</v>
      </c>
      <c r="BA79" s="354"/>
      <c r="BB79" s="355">
        <f t="shared" si="62"/>
        <v>6</v>
      </c>
      <c r="BC79" s="353">
        <v>1</v>
      </c>
      <c r="BD79" s="354"/>
      <c r="BE79" s="355">
        <f t="shared" si="63"/>
        <v>4</v>
      </c>
      <c r="BF79" s="353">
        <v>2</v>
      </c>
      <c r="BG79" s="354"/>
      <c r="BH79" s="355">
        <f t="shared" si="64"/>
        <v>4</v>
      </c>
      <c r="BI79" s="353">
        <v>2</v>
      </c>
      <c r="BJ79" s="354"/>
      <c r="BK79" s="355">
        <f t="shared" si="65"/>
        <v>2</v>
      </c>
      <c r="BL79" s="356">
        <v>3</v>
      </c>
      <c r="BM79" s="357">
        <f t="shared" si="66"/>
        <v>303</v>
      </c>
      <c r="BO79" s="357">
        <f t="shared" si="67"/>
        <v>99</v>
      </c>
      <c r="BP79" s="357">
        <f t="shared" si="68"/>
        <v>66</v>
      </c>
      <c r="BQ79" s="357">
        <f t="shared" si="69"/>
        <v>78</v>
      </c>
      <c r="BR79" s="357">
        <f t="shared" si="70"/>
        <v>60</v>
      </c>
      <c r="BT79" s="329"/>
    </row>
    <row r="80" spans="1:72" x14ac:dyDescent="0.25">
      <c r="A80" s="322"/>
      <c r="B80" s="94" t="s">
        <v>352</v>
      </c>
      <c r="C80" s="261">
        <v>0</v>
      </c>
      <c r="D80" s="353">
        <v>4</v>
      </c>
      <c r="E80" s="354"/>
      <c r="F80" s="355">
        <f t="shared" si="46"/>
        <v>20</v>
      </c>
      <c r="G80" s="353">
        <v>4</v>
      </c>
      <c r="H80" s="354"/>
      <c r="I80" s="355">
        <f t="shared" si="47"/>
        <v>12</v>
      </c>
      <c r="J80" s="353">
        <v>4</v>
      </c>
      <c r="K80" s="354"/>
      <c r="L80" s="367">
        <f t="shared" si="48"/>
        <v>8</v>
      </c>
      <c r="M80" s="353">
        <v>5</v>
      </c>
      <c r="N80" s="354"/>
      <c r="O80" s="355">
        <f t="shared" si="49"/>
        <v>15</v>
      </c>
      <c r="P80" s="353">
        <v>3</v>
      </c>
      <c r="Q80" s="354"/>
      <c r="R80" s="355">
        <f t="shared" si="50"/>
        <v>6</v>
      </c>
      <c r="S80" s="353">
        <v>2</v>
      </c>
      <c r="T80" s="354"/>
      <c r="U80" s="355">
        <f t="shared" si="51"/>
        <v>10</v>
      </c>
      <c r="V80" s="353">
        <v>2</v>
      </c>
      <c r="W80" s="354"/>
      <c r="X80" s="355">
        <f t="shared" si="52"/>
        <v>6</v>
      </c>
      <c r="Y80" s="353">
        <v>1</v>
      </c>
      <c r="Z80" s="354"/>
      <c r="AA80" s="355">
        <f t="shared" si="53"/>
        <v>1</v>
      </c>
      <c r="AB80" s="353">
        <v>1</v>
      </c>
      <c r="AC80" s="354"/>
      <c r="AD80" s="355">
        <f t="shared" si="54"/>
        <v>2</v>
      </c>
      <c r="AE80" s="353">
        <v>1</v>
      </c>
      <c r="AF80" s="354"/>
      <c r="AG80" s="355">
        <f t="shared" si="55"/>
        <v>3</v>
      </c>
      <c r="AH80" s="353">
        <v>2</v>
      </c>
      <c r="AI80" s="354"/>
      <c r="AJ80" s="355">
        <f t="shared" si="56"/>
        <v>10</v>
      </c>
      <c r="AK80" s="353">
        <v>2</v>
      </c>
      <c r="AL80" s="354"/>
      <c r="AM80" s="355">
        <f t="shared" si="57"/>
        <v>8</v>
      </c>
      <c r="AN80" s="353">
        <v>2</v>
      </c>
      <c r="AO80" s="354"/>
      <c r="AP80" s="355">
        <f t="shared" si="58"/>
        <v>4</v>
      </c>
      <c r="AQ80" s="353">
        <v>1</v>
      </c>
      <c r="AR80" s="354"/>
      <c r="AS80" s="355">
        <f t="shared" si="59"/>
        <v>3</v>
      </c>
      <c r="AT80" s="353">
        <v>2</v>
      </c>
      <c r="AU80" s="354"/>
      <c r="AV80" s="355">
        <f t="shared" si="60"/>
        <v>6</v>
      </c>
      <c r="AW80" s="353">
        <v>2</v>
      </c>
      <c r="AX80" s="354"/>
      <c r="AY80" s="355">
        <f t="shared" si="61"/>
        <v>4</v>
      </c>
      <c r="AZ80" s="353">
        <v>2</v>
      </c>
      <c r="BA80" s="354"/>
      <c r="BB80" s="355">
        <f t="shared" si="62"/>
        <v>6</v>
      </c>
      <c r="BC80" s="353">
        <v>1</v>
      </c>
      <c r="BD80" s="354"/>
      <c r="BE80" s="355">
        <f t="shared" si="63"/>
        <v>4</v>
      </c>
      <c r="BF80" s="353">
        <v>2</v>
      </c>
      <c r="BG80" s="354"/>
      <c r="BH80" s="355">
        <f t="shared" si="64"/>
        <v>4</v>
      </c>
      <c r="BI80" s="353">
        <v>2</v>
      </c>
      <c r="BJ80" s="354"/>
      <c r="BK80" s="355">
        <f t="shared" si="65"/>
        <v>2</v>
      </c>
      <c r="BL80" s="356">
        <v>3</v>
      </c>
      <c r="BM80" s="357">
        <f t="shared" si="66"/>
        <v>402</v>
      </c>
      <c r="BO80" s="357">
        <f t="shared" si="67"/>
        <v>183</v>
      </c>
      <c r="BP80" s="357">
        <f t="shared" si="68"/>
        <v>66</v>
      </c>
      <c r="BQ80" s="357">
        <f t="shared" si="69"/>
        <v>93</v>
      </c>
      <c r="BR80" s="357">
        <f t="shared" si="70"/>
        <v>60</v>
      </c>
      <c r="BT80" s="329"/>
    </row>
    <row r="81" spans="1:72" x14ac:dyDescent="0.25">
      <c r="A81" s="322"/>
      <c r="B81" s="94" t="s">
        <v>375</v>
      </c>
      <c r="C81" s="261">
        <v>32</v>
      </c>
      <c r="D81" s="353">
        <v>1</v>
      </c>
      <c r="E81" s="354"/>
      <c r="F81" s="355">
        <f t="shared" si="46"/>
        <v>5</v>
      </c>
      <c r="G81" s="353">
        <v>2</v>
      </c>
      <c r="H81" s="354"/>
      <c r="I81" s="355">
        <f t="shared" si="47"/>
        <v>6</v>
      </c>
      <c r="J81" s="353">
        <v>2</v>
      </c>
      <c r="K81" s="354"/>
      <c r="L81" s="367">
        <f t="shared" si="48"/>
        <v>4</v>
      </c>
      <c r="M81" s="353">
        <v>2</v>
      </c>
      <c r="N81" s="354"/>
      <c r="O81" s="355">
        <f t="shared" si="49"/>
        <v>6</v>
      </c>
      <c r="P81" s="353">
        <v>3</v>
      </c>
      <c r="Q81" s="354"/>
      <c r="R81" s="355">
        <f t="shared" si="50"/>
        <v>6</v>
      </c>
      <c r="S81" s="353">
        <v>2</v>
      </c>
      <c r="T81" s="354"/>
      <c r="U81" s="355">
        <f t="shared" si="51"/>
        <v>10</v>
      </c>
      <c r="V81" s="353">
        <v>2</v>
      </c>
      <c r="W81" s="354"/>
      <c r="X81" s="355">
        <f t="shared" si="52"/>
        <v>6</v>
      </c>
      <c r="Y81" s="353">
        <v>1</v>
      </c>
      <c r="Z81" s="354"/>
      <c r="AA81" s="355">
        <f t="shared" si="53"/>
        <v>1</v>
      </c>
      <c r="AB81" s="353">
        <v>1</v>
      </c>
      <c r="AC81" s="354"/>
      <c r="AD81" s="355">
        <f t="shared" si="54"/>
        <v>2</v>
      </c>
      <c r="AE81" s="353">
        <v>2</v>
      </c>
      <c r="AF81" s="354"/>
      <c r="AG81" s="355">
        <f t="shared" si="55"/>
        <v>6</v>
      </c>
      <c r="AH81" s="353">
        <v>2</v>
      </c>
      <c r="AI81" s="354"/>
      <c r="AJ81" s="355">
        <f t="shared" si="56"/>
        <v>10</v>
      </c>
      <c r="AK81" s="353">
        <v>2</v>
      </c>
      <c r="AL81" s="354"/>
      <c r="AM81" s="355">
        <f t="shared" si="57"/>
        <v>8</v>
      </c>
      <c r="AN81" s="353">
        <v>2</v>
      </c>
      <c r="AO81" s="354"/>
      <c r="AP81" s="355">
        <f t="shared" si="58"/>
        <v>4</v>
      </c>
      <c r="AQ81" s="353">
        <v>1</v>
      </c>
      <c r="AR81" s="354"/>
      <c r="AS81" s="355">
        <f t="shared" si="59"/>
        <v>3</v>
      </c>
      <c r="AT81" s="353">
        <v>2</v>
      </c>
      <c r="AU81" s="354"/>
      <c r="AV81" s="355">
        <f t="shared" si="60"/>
        <v>6</v>
      </c>
      <c r="AW81" s="353">
        <v>1</v>
      </c>
      <c r="AX81" s="354"/>
      <c r="AY81" s="355">
        <f t="shared" si="61"/>
        <v>2</v>
      </c>
      <c r="AZ81" s="353">
        <v>2</v>
      </c>
      <c r="BA81" s="354"/>
      <c r="BB81" s="355">
        <f t="shared" si="62"/>
        <v>6</v>
      </c>
      <c r="BC81" s="353">
        <v>1</v>
      </c>
      <c r="BD81" s="354"/>
      <c r="BE81" s="355">
        <f t="shared" si="63"/>
        <v>4</v>
      </c>
      <c r="BF81" s="353">
        <v>1</v>
      </c>
      <c r="BG81" s="354"/>
      <c r="BH81" s="355">
        <f t="shared" si="64"/>
        <v>2</v>
      </c>
      <c r="BI81" s="353">
        <v>2</v>
      </c>
      <c r="BJ81" s="354"/>
      <c r="BK81" s="355">
        <f t="shared" si="65"/>
        <v>2</v>
      </c>
      <c r="BL81" s="356">
        <v>3</v>
      </c>
      <c r="BM81" s="357">
        <f t="shared" si="66"/>
        <v>297</v>
      </c>
      <c r="BO81" s="357">
        <f t="shared" si="67"/>
        <v>81</v>
      </c>
      <c r="BP81" s="357">
        <f t="shared" si="68"/>
        <v>75</v>
      </c>
      <c r="BQ81" s="357">
        <f t="shared" si="69"/>
        <v>93</v>
      </c>
      <c r="BR81" s="357">
        <f t="shared" si="70"/>
        <v>48</v>
      </c>
      <c r="BT81" s="329"/>
    </row>
    <row r="82" spans="1:72" x14ac:dyDescent="0.25">
      <c r="A82" s="322"/>
      <c r="B82" s="94" t="s">
        <v>354</v>
      </c>
      <c r="C82" s="261">
        <v>43</v>
      </c>
      <c r="D82" s="353">
        <v>1</v>
      </c>
      <c r="E82" s="354"/>
      <c r="F82" s="355">
        <f t="shared" si="46"/>
        <v>5</v>
      </c>
      <c r="G82" s="353">
        <v>2</v>
      </c>
      <c r="H82" s="354"/>
      <c r="I82" s="355">
        <f t="shared" si="47"/>
        <v>6</v>
      </c>
      <c r="J82" s="353">
        <v>2</v>
      </c>
      <c r="K82" s="354"/>
      <c r="L82" s="367">
        <f t="shared" si="48"/>
        <v>4</v>
      </c>
      <c r="M82" s="353">
        <v>4</v>
      </c>
      <c r="N82" s="354"/>
      <c r="O82" s="355">
        <f t="shared" si="49"/>
        <v>12</v>
      </c>
      <c r="P82" s="353">
        <v>2</v>
      </c>
      <c r="Q82" s="354"/>
      <c r="R82" s="355">
        <f t="shared" si="50"/>
        <v>4</v>
      </c>
      <c r="S82" s="353">
        <v>2</v>
      </c>
      <c r="T82" s="354"/>
      <c r="U82" s="355">
        <f t="shared" si="51"/>
        <v>10</v>
      </c>
      <c r="V82" s="353">
        <v>2</v>
      </c>
      <c r="W82" s="354"/>
      <c r="X82" s="355">
        <f t="shared" si="52"/>
        <v>6</v>
      </c>
      <c r="Y82" s="353">
        <v>1</v>
      </c>
      <c r="Z82" s="354"/>
      <c r="AA82" s="355">
        <f t="shared" si="53"/>
        <v>1</v>
      </c>
      <c r="AB82" s="353">
        <v>1</v>
      </c>
      <c r="AC82" s="354"/>
      <c r="AD82" s="355">
        <f t="shared" si="54"/>
        <v>2</v>
      </c>
      <c r="AE82" s="353">
        <v>1</v>
      </c>
      <c r="AF82" s="354"/>
      <c r="AG82" s="355">
        <f t="shared" si="55"/>
        <v>3</v>
      </c>
      <c r="AH82" s="353">
        <v>2</v>
      </c>
      <c r="AI82" s="354"/>
      <c r="AJ82" s="355">
        <f t="shared" si="56"/>
        <v>10</v>
      </c>
      <c r="AK82" s="353">
        <v>1</v>
      </c>
      <c r="AL82" s="354"/>
      <c r="AM82" s="355">
        <f t="shared" si="57"/>
        <v>4</v>
      </c>
      <c r="AN82" s="353">
        <v>2</v>
      </c>
      <c r="AO82" s="354"/>
      <c r="AP82" s="355">
        <f t="shared" si="58"/>
        <v>4</v>
      </c>
      <c r="AQ82" s="353">
        <v>1</v>
      </c>
      <c r="AR82" s="354"/>
      <c r="AS82" s="355">
        <f t="shared" si="59"/>
        <v>3</v>
      </c>
      <c r="AT82" s="353">
        <v>2</v>
      </c>
      <c r="AU82" s="354"/>
      <c r="AV82" s="355">
        <f t="shared" si="60"/>
        <v>6</v>
      </c>
      <c r="AW82" s="353">
        <v>1</v>
      </c>
      <c r="AX82" s="354"/>
      <c r="AY82" s="355">
        <f t="shared" si="61"/>
        <v>2</v>
      </c>
      <c r="AZ82" s="353">
        <v>2</v>
      </c>
      <c r="BA82" s="354"/>
      <c r="BB82" s="355">
        <f t="shared" si="62"/>
        <v>6</v>
      </c>
      <c r="BC82" s="353">
        <v>1</v>
      </c>
      <c r="BD82" s="354"/>
      <c r="BE82" s="355">
        <f t="shared" si="63"/>
        <v>4</v>
      </c>
      <c r="BF82" s="353">
        <v>2</v>
      </c>
      <c r="BG82" s="354"/>
      <c r="BH82" s="355">
        <f t="shared" si="64"/>
        <v>4</v>
      </c>
      <c r="BI82" s="353">
        <v>2</v>
      </c>
      <c r="BJ82" s="354"/>
      <c r="BK82" s="355">
        <f t="shared" si="65"/>
        <v>2</v>
      </c>
      <c r="BL82" s="356">
        <v>4</v>
      </c>
      <c r="BM82" s="357">
        <f t="shared" si="66"/>
        <v>392</v>
      </c>
      <c r="BO82" s="357">
        <f t="shared" si="67"/>
        <v>124</v>
      </c>
      <c r="BP82" s="357">
        <f t="shared" si="68"/>
        <v>88</v>
      </c>
      <c r="BQ82" s="357">
        <f t="shared" si="69"/>
        <v>108</v>
      </c>
      <c r="BR82" s="357">
        <f t="shared" si="70"/>
        <v>72</v>
      </c>
      <c r="BT82" s="329"/>
    </row>
    <row r="83" spans="1:72" x14ac:dyDescent="0.25">
      <c r="A83" s="322"/>
      <c r="B83" s="94" t="s">
        <v>355</v>
      </c>
      <c r="C83" s="261">
        <v>0</v>
      </c>
      <c r="D83" s="353">
        <v>1</v>
      </c>
      <c r="E83" s="354"/>
      <c r="F83" s="355">
        <f t="shared" si="46"/>
        <v>5</v>
      </c>
      <c r="G83" s="353">
        <v>3</v>
      </c>
      <c r="H83" s="354"/>
      <c r="I83" s="355">
        <f t="shared" si="47"/>
        <v>9</v>
      </c>
      <c r="J83" s="353">
        <v>3</v>
      </c>
      <c r="K83" s="354"/>
      <c r="L83" s="367">
        <f t="shared" si="48"/>
        <v>6</v>
      </c>
      <c r="M83" s="353">
        <v>3</v>
      </c>
      <c r="N83" s="354"/>
      <c r="O83" s="355">
        <f t="shared" si="49"/>
        <v>9</v>
      </c>
      <c r="P83" s="353">
        <v>4</v>
      </c>
      <c r="Q83" s="354"/>
      <c r="R83" s="355">
        <f t="shared" si="50"/>
        <v>8</v>
      </c>
      <c r="S83" s="353">
        <v>2</v>
      </c>
      <c r="T83" s="354"/>
      <c r="U83" s="355">
        <f t="shared" si="51"/>
        <v>10</v>
      </c>
      <c r="V83" s="353">
        <v>2</v>
      </c>
      <c r="W83" s="354"/>
      <c r="X83" s="355">
        <f t="shared" si="52"/>
        <v>6</v>
      </c>
      <c r="Y83" s="353">
        <v>1</v>
      </c>
      <c r="Z83" s="354"/>
      <c r="AA83" s="355">
        <f t="shared" si="53"/>
        <v>1</v>
      </c>
      <c r="AB83" s="353">
        <v>1</v>
      </c>
      <c r="AC83" s="354"/>
      <c r="AD83" s="355">
        <f t="shared" si="54"/>
        <v>2</v>
      </c>
      <c r="AE83" s="353">
        <v>2</v>
      </c>
      <c r="AF83" s="354"/>
      <c r="AG83" s="355">
        <f t="shared" si="55"/>
        <v>6</v>
      </c>
      <c r="AH83" s="353">
        <v>1</v>
      </c>
      <c r="AI83" s="354"/>
      <c r="AJ83" s="355">
        <f t="shared" si="56"/>
        <v>5</v>
      </c>
      <c r="AK83" s="353">
        <v>2</v>
      </c>
      <c r="AL83" s="354"/>
      <c r="AM83" s="355">
        <f t="shared" si="57"/>
        <v>8</v>
      </c>
      <c r="AN83" s="353">
        <v>2</v>
      </c>
      <c r="AO83" s="354"/>
      <c r="AP83" s="355">
        <f t="shared" si="58"/>
        <v>4</v>
      </c>
      <c r="AQ83" s="353">
        <v>1</v>
      </c>
      <c r="AR83" s="354"/>
      <c r="AS83" s="355">
        <f t="shared" si="59"/>
        <v>3</v>
      </c>
      <c r="AT83" s="353">
        <v>2</v>
      </c>
      <c r="AU83" s="354"/>
      <c r="AV83" s="355">
        <f t="shared" si="60"/>
        <v>6</v>
      </c>
      <c r="AW83" s="353">
        <v>1</v>
      </c>
      <c r="AX83" s="354"/>
      <c r="AY83" s="355">
        <f t="shared" si="61"/>
        <v>2</v>
      </c>
      <c r="AZ83" s="353">
        <v>2</v>
      </c>
      <c r="BA83" s="354"/>
      <c r="BB83" s="355">
        <f t="shared" si="62"/>
        <v>6</v>
      </c>
      <c r="BC83" s="353">
        <v>1</v>
      </c>
      <c r="BD83" s="354"/>
      <c r="BE83" s="355">
        <f t="shared" si="63"/>
        <v>4</v>
      </c>
      <c r="BF83" s="353">
        <v>1</v>
      </c>
      <c r="BG83" s="354"/>
      <c r="BH83" s="355">
        <f t="shared" si="64"/>
        <v>2</v>
      </c>
      <c r="BI83" s="353">
        <v>2</v>
      </c>
      <c r="BJ83" s="354"/>
      <c r="BK83" s="355">
        <f t="shared" si="65"/>
        <v>2</v>
      </c>
      <c r="BL83" s="356">
        <v>4</v>
      </c>
      <c r="BM83" s="357">
        <f t="shared" si="66"/>
        <v>416</v>
      </c>
      <c r="BO83" s="357">
        <f t="shared" si="67"/>
        <v>148</v>
      </c>
      <c r="BP83" s="357">
        <f t="shared" si="68"/>
        <v>100</v>
      </c>
      <c r="BQ83" s="357">
        <f t="shared" si="69"/>
        <v>104</v>
      </c>
      <c r="BR83" s="357">
        <f t="shared" si="70"/>
        <v>64</v>
      </c>
      <c r="BT83" s="329"/>
    </row>
    <row r="84" spans="1:72" x14ac:dyDescent="0.25">
      <c r="A84" s="322"/>
      <c r="B84" s="94" t="s">
        <v>376</v>
      </c>
      <c r="C84" s="261">
        <v>5</v>
      </c>
      <c r="D84" s="353">
        <v>2</v>
      </c>
      <c r="E84" s="354"/>
      <c r="F84" s="355">
        <f t="shared" si="46"/>
        <v>10</v>
      </c>
      <c r="G84" s="353">
        <v>3</v>
      </c>
      <c r="H84" s="354"/>
      <c r="I84" s="355">
        <f t="shared" si="47"/>
        <v>9</v>
      </c>
      <c r="J84" s="353">
        <v>4</v>
      </c>
      <c r="K84" s="354"/>
      <c r="L84" s="367">
        <f t="shared" si="48"/>
        <v>8</v>
      </c>
      <c r="M84" s="353">
        <v>2</v>
      </c>
      <c r="N84" s="354"/>
      <c r="O84" s="355">
        <f t="shared" si="49"/>
        <v>6</v>
      </c>
      <c r="P84" s="353">
        <v>4</v>
      </c>
      <c r="Q84" s="354"/>
      <c r="R84" s="355">
        <f t="shared" si="50"/>
        <v>8</v>
      </c>
      <c r="S84" s="353">
        <v>2</v>
      </c>
      <c r="T84" s="354"/>
      <c r="U84" s="355">
        <f t="shared" si="51"/>
        <v>10</v>
      </c>
      <c r="V84" s="353">
        <v>2</v>
      </c>
      <c r="W84" s="354"/>
      <c r="X84" s="355">
        <f t="shared" si="52"/>
        <v>6</v>
      </c>
      <c r="Y84" s="353">
        <v>1</v>
      </c>
      <c r="Z84" s="354"/>
      <c r="AA84" s="355">
        <f t="shared" si="53"/>
        <v>1</v>
      </c>
      <c r="AB84" s="353">
        <v>1</v>
      </c>
      <c r="AC84" s="354"/>
      <c r="AD84" s="355">
        <f t="shared" si="54"/>
        <v>2</v>
      </c>
      <c r="AE84" s="353">
        <v>1</v>
      </c>
      <c r="AF84" s="354"/>
      <c r="AG84" s="355">
        <f t="shared" si="55"/>
        <v>3</v>
      </c>
      <c r="AH84" s="353">
        <v>1</v>
      </c>
      <c r="AI84" s="354"/>
      <c r="AJ84" s="355">
        <f t="shared" si="56"/>
        <v>5</v>
      </c>
      <c r="AK84" s="353">
        <v>1</v>
      </c>
      <c r="AL84" s="354"/>
      <c r="AM84" s="355">
        <f t="shared" si="57"/>
        <v>4</v>
      </c>
      <c r="AN84" s="353">
        <v>2</v>
      </c>
      <c r="AO84" s="354"/>
      <c r="AP84" s="355">
        <f t="shared" si="58"/>
        <v>4</v>
      </c>
      <c r="AQ84" s="353">
        <v>1</v>
      </c>
      <c r="AR84" s="354"/>
      <c r="AS84" s="355">
        <f t="shared" si="59"/>
        <v>3</v>
      </c>
      <c r="AT84" s="353">
        <v>2</v>
      </c>
      <c r="AU84" s="354"/>
      <c r="AV84" s="355">
        <f t="shared" si="60"/>
        <v>6</v>
      </c>
      <c r="AW84" s="353">
        <v>1</v>
      </c>
      <c r="AX84" s="354"/>
      <c r="AY84" s="355">
        <f t="shared" si="61"/>
        <v>2</v>
      </c>
      <c r="AZ84" s="353">
        <v>2</v>
      </c>
      <c r="BA84" s="354"/>
      <c r="BB84" s="355">
        <f t="shared" si="62"/>
        <v>6</v>
      </c>
      <c r="BC84" s="353">
        <v>1</v>
      </c>
      <c r="BD84" s="354"/>
      <c r="BE84" s="355">
        <f t="shared" si="63"/>
        <v>4</v>
      </c>
      <c r="BF84" s="353">
        <v>2</v>
      </c>
      <c r="BG84" s="354"/>
      <c r="BH84" s="355">
        <f t="shared" si="64"/>
        <v>4</v>
      </c>
      <c r="BI84" s="353">
        <v>2</v>
      </c>
      <c r="BJ84" s="354"/>
      <c r="BK84" s="355">
        <f t="shared" si="65"/>
        <v>2</v>
      </c>
      <c r="BL84" s="356">
        <v>4</v>
      </c>
      <c r="BM84" s="357">
        <f t="shared" si="66"/>
        <v>412</v>
      </c>
      <c r="BO84" s="357">
        <f t="shared" si="67"/>
        <v>164</v>
      </c>
      <c r="BP84" s="357">
        <f t="shared" si="68"/>
        <v>88</v>
      </c>
      <c r="BQ84" s="357">
        <f t="shared" si="69"/>
        <v>88</v>
      </c>
      <c r="BR84" s="357">
        <f t="shared" si="70"/>
        <v>72</v>
      </c>
      <c r="BT84" s="329"/>
    </row>
    <row r="85" spans="1:72" x14ac:dyDescent="0.25">
      <c r="A85" s="322"/>
      <c r="B85" s="94" t="s">
        <v>357</v>
      </c>
      <c r="C85" s="261">
        <v>5</v>
      </c>
      <c r="D85" s="353">
        <v>2</v>
      </c>
      <c r="E85" s="354"/>
      <c r="F85" s="355">
        <f t="shared" si="46"/>
        <v>10</v>
      </c>
      <c r="G85" s="353">
        <v>1</v>
      </c>
      <c r="H85" s="354"/>
      <c r="I85" s="355">
        <f t="shared" si="47"/>
        <v>3</v>
      </c>
      <c r="J85" s="353">
        <v>4</v>
      </c>
      <c r="K85" s="354"/>
      <c r="L85" s="367">
        <f t="shared" si="48"/>
        <v>8</v>
      </c>
      <c r="M85" s="353">
        <v>1</v>
      </c>
      <c r="N85" s="354"/>
      <c r="O85" s="355">
        <f t="shared" si="49"/>
        <v>3</v>
      </c>
      <c r="P85" s="353">
        <v>1</v>
      </c>
      <c r="Q85" s="354"/>
      <c r="R85" s="355">
        <f t="shared" si="50"/>
        <v>2</v>
      </c>
      <c r="S85" s="353">
        <v>2</v>
      </c>
      <c r="T85" s="354"/>
      <c r="U85" s="355">
        <f t="shared" si="51"/>
        <v>10</v>
      </c>
      <c r="V85" s="353">
        <v>2</v>
      </c>
      <c r="W85" s="354"/>
      <c r="X85" s="355">
        <f t="shared" si="52"/>
        <v>6</v>
      </c>
      <c r="Y85" s="353">
        <v>1</v>
      </c>
      <c r="Z85" s="354"/>
      <c r="AA85" s="355">
        <f t="shared" si="53"/>
        <v>1</v>
      </c>
      <c r="AB85" s="353">
        <v>1</v>
      </c>
      <c r="AC85" s="354"/>
      <c r="AD85" s="355">
        <f t="shared" si="54"/>
        <v>2</v>
      </c>
      <c r="AE85" s="353">
        <v>1</v>
      </c>
      <c r="AF85" s="354"/>
      <c r="AG85" s="355">
        <f t="shared" si="55"/>
        <v>3</v>
      </c>
      <c r="AH85" s="353">
        <v>1</v>
      </c>
      <c r="AI85" s="354"/>
      <c r="AJ85" s="355">
        <f t="shared" si="56"/>
        <v>5</v>
      </c>
      <c r="AK85" s="353">
        <v>2</v>
      </c>
      <c r="AL85" s="354"/>
      <c r="AM85" s="355">
        <f t="shared" si="57"/>
        <v>8</v>
      </c>
      <c r="AN85" s="353">
        <v>2</v>
      </c>
      <c r="AO85" s="354"/>
      <c r="AP85" s="355">
        <f t="shared" si="58"/>
        <v>4</v>
      </c>
      <c r="AQ85" s="353">
        <v>1</v>
      </c>
      <c r="AR85" s="354"/>
      <c r="AS85" s="355">
        <f t="shared" si="59"/>
        <v>3</v>
      </c>
      <c r="AT85" s="353">
        <v>2</v>
      </c>
      <c r="AU85" s="354"/>
      <c r="AV85" s="355">
        <f t="shared" si="60"/>
        <v>6</v>
      </c>
      <c r="AW85" s="353">
        <v>1</v>
      </c>
      <c r="AX85" s="354"/>
      <c r="AY85" s="355">
        <f t="shared" si="61"/>
        <v>2</v>
      </c>
      <c r="AZ85" s="353">
        <v>2</v>
      </c>
      <c r="BA85" s="354"/>
      <c r="BB85" s="355">
        <f t="shared" si="62"/>
        <v>6</v>
      </c>
      <c r="BC85" s="353">
        <v>1</v>
      </c>
      <c r="BD85" s="354"/>
      <c r="BE85" s="355">
        <f t="shared" si="63"/>
        <v>4</v>
      </c>
      <c r="BF85" s="353">
        <v>1</v>
      </c>
      <c r="BG85" s="354"/>
      <c r="BH85" s="355">
        <f t="shared" si="64"/>
        <v>2</v>
      </c>
      <c r="BI85" s="353">
        <v>2</v>
      </c>
      <c r="BJ85" s="354"/>
      <c r="BK85" s="355">
        <f t="shared" si="65"/>
        <v>2</v>
      </c>
      <c r="BL85" s="356">
        <v>3</v>
      </c>
      <c r="BM85" s="357">
        <f t="shared" si="66"/>
        <v>270</v>
      </c>
      <c r="BO85" s="357">
        <f t="shared" si="67"/>
        <v>78</v>
      </c>
      <c r="BP85" s="357">
        <f t="shared" si="68"/>
        <v>66</v>
      </c>
      <c r="BQ85" s="357">
        <f t="shared" si="69"/>
        <v>78</v>
      </c>
      <c r="BR85" s="357">
        <f t="shared" si="70"/>
        <v>48</v>
      </c>
      <c r="BT85" s="329"/>
    </row>
    <row r="86" spans="1:72" x14ac:dyDescent="0.25">
      <c r="A86" s="322"/>
      <c r="B86" s="94" t="s">
        <v>358</v>
      </c>
      <c r="C86" s="261">
        <v>268</v>
      </c>
      <c r="D86" s="353">
        <v>1</v>
      </c>
      <c r="E86" s="354"/>
      <c r="F86" s="355">
        <f t="shared" si="46"/>
        <v>5</v>
      </c>
      <c r="G86" s="353">
        <v>1</v>
      </c>
      <c r="H86" s="354"/>
      <c r="I86" s="355">
        <f t="shared" si="47"/>
        <v>3</v>
      </c>
      <c r="J86" s="353">
        <v>4</v>
      </c>
      <c r="K86" s="354"/>
      <c r="L86" s="367">
        <f t="shared" si="48"/>
        <v>8</v>
      </c>
      <c r="M86" s="353">
        <v>3</v>
      </c>
      <c r="N86" s="354"/>
      <c r="O86" s="355">
        <f t="shared" si="49"/>
        <v>9</v>
      </c>
      <c r="P86" s="353">
        <v>3</v>
      </c>
      <c r="Q86" s="354"/>
      <c r="R86" s="355">
        <f t="shared" si="50"/>
        <v>6</v>
      </c>
      <c r="S86" s="353">
        <v>2</v>
      </c>
      <c r="T86" s="354"/>
      <c r="U86" s="355">
        <f t="shared" si="51"/>
        <v>10</v>
      </c>
      <c r="V86" s="353">
        <v>2</v>
      </c>
      <c r="W86" s="354"/>
      <c r="X86" s="355">
        <f t="shared" si="52"/>
        <v>6</v>
      </c>
      <c r="Y86" s="353">
        <v>1</v>
      </c>
      <c r="Z86" s="354"/>
      <c r="AA86" s="355">
        <f t="shared" si="53"/>
        <v>1</v>
      </c>
      <c r="AB86" s="353">
        <v>1</v>
      </c>
      <c r="AC86" s="354"/>
      <c r="AD86" s="355">
        <f t="shared" si="54"/>
        <v>2</v>
      </c>
      <c r="AE86" s="353">
        <v>1</v>
      </c>
      <c r="AF86" s="354"/>
      <c r="AG86" s="355">
        <f t="shared" si="55"/>
        <v>3</v>
      </c>
      <c r="AH86" s="353">
        <v>3</v>
      </c>
      <c r="AI86" s="354"/>
      <c r="AJ86" s="355">
        <f t="shared" si="56"/>
        <v>15</v>
      </c>
      <c r="AK86" s="353">
        <v>3</v>
      </c>
      <c r="AL86" s="354"/>
      <c r="AM86" s="355">
        <f t="shared" si="57"/>
        <v>12</v>
      </c>
      <c r="AN86" s="353">
        <v>2</v>
      </c>
      <c r="AO86" s="354"/>
      <c r="AP86" s="355">
        <f t="shared" si="58"/>
        <v>4</v>
      </c>
      <c r="AQ86" s="353">
        <v>3</v>
      </c>
      <c r="AR86" s="354"/>
      <c r="AS86" s="355">
        <f t="shared" si="59"/>
        <v>9</v>
      </c>
      <c r="AT86" s="353">
        <v>2</v>
      </c>
      <c r="AU86" s="354"/>
      <c r="AV86" s="355">
        <f t="shared" si="60"/>
        <v>6</v>
      </c>
      <c r="AW86" s="353">
        <v>2</v>
      </c>
      <c r="AX86" s="354"/>
      <c r="AY86" s="355">
        <f t="shared" si="61"/>
        <v>4</v>
      </c>
      <c r="AZ86" s="353">
        <v>3</v>
      </c>
      <c r="BA86" s="354"/>
      <c r="BB86" s="355">
        <f t="shared" si="62"/>
        <v>9</v>
      </c>
      <c r="BC86" s="353">
        <v>2</v>
      </c>
      <c r="BD86" s="354"/>
      <c r="BE86" s="355">
        <f t="shared" si="63"/>
        <v>8</v>
      </c>
      <c r="BF86" s="353">
        <v>2</v>
      </c>
      <c r="BG86" s="354"/>
      <c r="BH86" s="355">
        <f t="shared" si="64"/>
        <v>4</v>
      </c>
      <c r="BI86" s="353">
        <v>3</v>
      </c>
      <c r="BJ86" s="354"/>
      <c r="BK86" s="355">
        <f t="shared" si="65"/>
        <v>3</v>
      </c>
      <c r="BL86" s="356">
        <v>4</v>
      </c>
      <c r="BM86" s="357">
        <f t="shared" si="66"/>
        <v>508</v>
      </c>
      <c r="BO86" s="357">
        <f t="shared" si="67"/>
        <v>124</v>
      </c>
      <c r="BP86" s="357">
        <f t="shared" si="68"/>
        <v>88</v>
      </c>
      <c r="BQ86" s="357">
        <f t="shared" si="69"/>
        <v>184</v>
      </c>
      <c r="BR86" s="357">
        <f t="shared" si="70"/>
        <v>112</v>
      </c>
      <c r="BT86" s="329"/>
    </row>
    <row r="87" spans="1:72" x14ac:dyDescent="0.25">
      <c r="A87" s="322"/>
      <c r="B87" s="94" t="s">
        <v>359</v>
      </c>
      <c r="C87" s="261">
        <v>108</v>
      </c>
      <c r="D87" s="353">
        <v>1</v>
      </c>
      <c r="E87" s="354"/>
      <c r="F87" s="355">
        <f t="shared" si="46"/>
        <v>5</v>
      </c>
      <c r="G87" s="353">
        <v>3</v>
      </c>
      <c r="H87" s="354"/>
      <c r="I87" s="355">
        <f t="shared" si="47"/>
        <v>9</v>
      </c>
      <c r="J87" s="353">
        <v>3</v>
      </c>
      <c r="K87" s="354"/>
      <c r="L87" s="367">
        <f t="shared" si="48"/>
        <v>6</v>
      </c>
      <c r="M87" s="353">
        <v>3</v>
      </c>
      <c r="N87" s="354"/>
      <c r="O87" s="355">
        <f t="shared" si="49"/>
        <v>9</v>
      </c>
      <c r="P87" s="353">
        <v>3</v>
      </c>
      <c r="Q87" s="354"/>
      <c r="R87" s="355">
        <f t="shared" si="50"/>
        <v>6</v>
      </c>
      <c r="S87" s="353">
        <v>2</v>
      </c>
      <c r="T87" s="354"/>
      <c r="U87" s="355">
        <f t="shared" si="51"/>
        <v>10</v>
      </c>
      <c r="V87" s="353">
        <v>2</v>
      </c>
      <c r="W87" s="354"/>
      <c r="X87" s="355">
        <f t="shared" si="52"/>
        <v>6</v>
      </c>
      <c r="Y87" s="353">
        <v>2</v>
      </c>
      <c r="Z87" s="354"/>
      <c r="AA87" s="355">
        <f t="shared" si="53"/>
        <v>2</v>
      </c>
      <c r="AB87" s="353">
        <v>1</v>
      </c>
      <c r="AC87" s="354"/>
      <c r="AD87" s="355">
        <f t="shared" si="54"/>
        <v>2</v>
      </c>
      <c r="AE87" s="353">
        <v>1</v>
      </c>
      <c r="AF87" s="354"/>
      <c r="AG87" s="355">
        <f t="shared" si="55"/>
        <v>3</v>
      </c>
      <c r="AH87" s="353">
        <v>1</v>
      </c>
      <c r="AI87" s="354"/>
      <c r="AJ87" s="355">
        <f t="shared" si="56"/>
        <v>5</v>
      </c>
      <c r="AK87" s="353">
        <v>2</v>
      </c>
      <c r="AL87" s="354"/>
      <c r="AM87" s="355">
        <f t="shared" si="57"/>
        <v>8</v>
      </c>
      <c r="AN87" s="353">
        <v>2</v>
      </c>
      <c r="AO87" s="354"/>
      <c r="AP87" s="355">
        <f t="shared" si="58"/>
        <v>4</v>
      </c>
      <c r="AQ87" s="353">
        <v>1</v>
      </c>
      <c r="AR87" s="354"/>
      <c r="AS87" s="355">
        <f t="shared" si="59"/>
        <v>3</v>
      </c>
      <c r="AT87" s="353">
        <v>2</v>
      </c>
      <c r="AU87" s="354"/>
      <c r="AV87" s="355">
        <f t="shared" si="60"/>
        <v>6</v>
      </c>
      <c r="AW87" s="353">
        <v>2</v>
      </c>
      <c r="AX87" s="354"/>
      <c r="AY87" s="355">
        <f t="shared" si="61"/>
        <v>4</v>
      </c>
      <c r="AZ87" s="353">
        <v>2</v>
      </c>
      <c r="BA87" s="354"/>
      <c r="BB87" s="355">
        <f t="shared" si="62"/>
        <v>6</v>
      </c>
      <c r="BC87" s="353">
        <v>1</v>
      </c>
      <c r="BD87" s="354"/>
      <c r="BE87" s="355">
        <f t="shared" si="63"/>
        <v>4</v>
      </c>
      <c r="BF87" s="353">
        <v>1</v>
      </c>
      <c r="BG87" s="354"/>
      <c r="BH87" s="355">
        <f t="shared" si="64"/>
        <v>2</v>
      </c>
      <c r="BI87" s="353">
        <v>2</v>
      </c>
      <c r="BJ87" s="354"/>
      <c r="BK87" s="355">
        <f t="shared" si="65"/>
        <v>2</v>
      </c>
      <c r="BL87" s="356">
        <v>3</v>
      </c>
      <c r="BM87" s="357">
        <f t="shared" si="66"/>
        <v>306</v>
      </c>
      <c r="BO87" s="357">
        <f t="shared" si="67"/>
        <v>105</v>
      </c>
      <c r="BP87" s="357">
        <f t="shared" si="68"/>
        <v>69</v>
      </c>
      <c r="BQ87" s="357">
        <f t="shared" si="69"/>
        <v>78</v>
      </c>
      <c r="BR87" s="357">
        <f t="shared" si="70"/>
        <v>54</v>
      </c>
      <c r="BT87" s="329"/>
    </row>
    <row r="88" spans="1:72" x14ac:dyDescent="0.25">
      <c r="A88" s="322"/>
      <c r="B88" s="94" t="s">
        <v>360</v>
      </c>
      <c r="C88" s="261">
        <v>5</v>
      </c>
      <c r="D88" s="353">
        <v>1</v>
      </c>
      <c r="E88" s="354"/>
      <c r="F88" s="355">
        <f t="shared" si="46"/>
        <v>5</v>
      </c>
      <c r="G88" s="353">
        <v>3</v>
      </c>
      <c r="H88" s="354"/>
      <c r="I88" s="355">
        <f t="shared" si="47"/>
        <v>9</v>
      </c>
      <c r="J88" s="353">
        <v>3</v>
      </c>
      <c r="K88" s="354"/>
      <c r="L88" s="367">
        <f t="shared" si="48"/>
        <v>6</v>
      </c>
      <c r="M88" s="353">
        <v>2</v>
      </c>
      <c r="N88" s="354"/>
      <c r="O88" s="355">
        <f t="shared" si="49"/>
        <v>6</v>
      </c>
      <c r="P88" s="353">
        <v>1</v>
      </c>
      <c r="Q88" s="354"/>
      <c r="R88" s="355">
        <f t="shared" si="50"/>
        <v>2</v>
      </c>
      <c r="S88" s="353">
        <v>2</v>
      </c>
      <c r="T88" s="354"/>
      <c r="U88" s="355">
        <f t="shared" si="51"/>
        <v>10</v>
      </c>
      <c r="V88" s="353">
        <v>2</v>
      </c>
      <c r="W88" s="354"/>
      <c r="X88" s="355">
        <f t="shared" si="52"/>
        <v>6</v>
      </c>
      <c r="Y88" s="353">
        <v>1</v>
      </c>
      <c r="Z88" s="354"/>
      <c r="AA88" s="355">
        <f t="shared" si="53"/>
        <v>1</v>
      </c>
      <c r="AB88" s="353">
        <v>1</v>
      </c>
      <c r="AC88" s="354"/>
      <c r="AD88" s="355">
        <f t="shared" si="54"/>
        <v>2</v>
      </c>
      <c r="AE88" s="353">
        <v>1</v>
      </c>
      <c r="AF88" s="354"/>
      <c r="AG88" s="355">
        <f t="shared" si="55"/>
        <v>3</v>
      </c>
      <c r="AH88" s="353">
        <v>1</v>
      </c>
      <c r="AI88" s="354"/>
      <c r="AJ88" s="355">
        <f t="shared" si="56"/>
        <v>5</v>
      </c>
      <c r="AK88" s="353">
        <v>2</v>
      </c>
      <c r="AL88" s="354"/>
      <c r="AM88" s="355">
        <f t="shared" si="57"/>
        <v>8</v>
      </c>
      <c r="AN88" s="353">
        <v>2</v>
      </c>
      <c r="AO88" s="354"/>
      <c r="AP88" s="355">
        <f t="shared" si="58"/>
        <v>4</v>
      </c>
      <c r="AQ88" s="353">
        <v>1</v>
      </c>
      <c r="AR88" s="354"/>
      <c r="AS88" s="355">
        <f t="shared" si="59"/>
        <v>3</v>
      </c>
      <c r="AT88" s="353">
        <v>1</v>
      </c>
      <c r="AU88" s="354"/>
      <c r="AV88" s="355">
        <f t="shared" si="60"/>
        <v>3</v>
      </c>
      <c r="AW88" s="353">
        <v>2</v>
      </c>
      <c r="AX88" s="354"/>
      <c r="AY88" s="355">
        <f t="shared" si="61"/>
        <v>4</v>
      </c>
      <c r="AZ88" s="353">
        <v>2</v>
      </c>
      <c r="BA88" s="354"/>
      <c r="BB88" s="355">
        <f t="shared" si="62"/>
        <v>6</v>
      </c>
      <c r="BC88" s="353">
        <v>1</v>
      </c>
      <c r="BD88" s="354"/>
      <c r="BE88" s="355">
        <f t="shared" si="63"/>
        <v>4</v>
      </c>
      <c r="BF88" s="353">
        <v>2</v>
      </c>
      <c r="BG88" s="354"/>
      <c r="BH88" s="355">
        <f t="shared" si="64"/>
        <v>4</v>
      </c>
      <c r="BI88" s="353">
        <v>2</v>
      </c>
      <c r="BJ88" s="354"/>
      <c r="BK88" s="355">
        <f t="shared" si="65"/>
        <v>2</v>
      </c>
      <c r="BL88" s="356">
        <v>3</v>
      </c>
      <c r="BM88" s="357">
        <f t="shared" si="66"/>
        <v>279</v>
      </c>
      <c r="BO88" s="357">
        <f t="shared" si="67"/>
        <v>84</v>
      </c>
      <c r="BP88" s="357">
        <f t="shared" si="68"/>
        <v>66</v>
      </c>
      <c r="BQ88" s="357">
        <f t="shared" si="69"/>
        <v>69</v>
      </c>
      <c r="BR88" s="357">
        <f t="shared" si="70"/>
        <v>60</v>
      </c>
      <c r="BT88" s="329"/>
    </row>
    <row r="89" spans="1:72" ht="25.5" x14ac:dyDescent="0.25">
      <c r="A89" s="322"/>
      <c r="B89" s="94" t="s">
        <v>361</v>
      </c>
      <c r="C89" s="261">
        <v>23</v>
      </c>
      <c r="D89" s="353">
        <v>1</v>
      </c>
      <c r="E89" s="354"/>
      <c r="F89" s="355">
        <f t="shared" si="46"/>
        <v>5</v>
      </c>
      <c r="G89" s="353">
        <v>1</v>
      </c>
      <c r="H89" s="354"/>
      <c r="I89" s="355">
        <f t="shared" si="47"/>
        <v>3</v>
      </c>
      <c r="J89" s="353">
        <v>2</v>
      </c>
      <c r="K89" s="354"/>
      <c r="L89" s="367">
        <f t="shared" si="48"/>
        <v>4</v>
      </c>
      <c r="M89" s="353">
        <v>2</v>
      </c>
      <c r="N89" s="354"/>
      <c r="O89" s="355">
        <f t="shared" si="49"/>
        <v>6</v>
      </c>
      <c r="P89" s="353">
        <v>3</v>
      </c>
      <c r="Q89" s="354"/>
      <c r="R89" s="355">
        <f t="shared" si="50"/>
        <v>6</v>
      </c>
      <c r="S89" s="353">
        <v>2</v>
      </c>
      <c r="T89" s="354"/>
      <c r="U89" s="355">
        <f t="shared" si="51"/>
        <v>10</v>
      </c>
      <c r="V89" s="353">
        <v>2</v>
      </c>
      <c r="W89" s="354"/>
      <c r="X89" s="355">
        <f t="shared" si="52"/>
        <v>6</v>
      </c>
      <c r="Y89" s="353">
        <v>1</v>
      </c>
      <c r="Z89" s="354"/>
      <c r="AA89" s="355">
        <f t="shared" si="53"/>
        <v>1</v>
      </c>
      <c r="AB89" s="353">
        <v>1</v>
      </c>
      <c r="AC89" s="354"/>
      <c r="AD89" s="355">
        <f t="shared" si="54"/>
        <v>2</v>
      </c>
      <c r="AE89" s="353">
        <v>1</v>
      </c>
      <c r="AF89" s="354"/>
      <c r="AG89" s="355">
        <f t="shared" si="55"/>
        <v>3</v>
      </c>
      <c r="AH89" s="353">
        <v>3</v>
      </c>
      <c r="AI89" s="354"/>
      <c r="AJ89" s="355">
        <f t="shared" si="56"/>
        <v>15</v>
      </c>
      <c r="AK89" s="353">
        <v>3</v>
      </c>
      <c r="AL89" s="354"/>
      <c r="AM89" s="355">
        <f t="shared" si="57"/>
        <v>12</v>
      </c>
      <c r="AN89" s="353">
        <v>2</v>
      </c>
      <c r="AO89" s="354"/>
      <c r="AP89" s="355">
        <f t="shared" si="58"/>
        <v>4</v>
      </c>
      <c r="AQ89" s="353">
        <v>2</v>
      </c>
      <c r="AR89" s="354"/>
      <c r="AS89" s="355">
        <f t="shared" si="59"/>
        <v>6</v>
      </c>
      <c r="AT89" s="353">
        <v>2</v>
      </c>
      <c r="AU89" s="354"/>
      <c r="AV89" s="355">
        <f t="shared" si="60"/>
        <v>6</v>
      </c>
      <c r="AW89" s="353">
        <v>2</v>
      </c>
      <c r="AX89" s="354"/>
      <c r="AY89" s="355">
        <f t="shared" si="61"/>
        <v>4</v>
      </c>
      <c r="AZ89" s="353">
        <v>2</v>
      </c>
      <c r="BA89" s="354"/>
      <c r="BB89" s="355">
        <f t="shared" si="62"/>
        <v>6</v>
      </c>
      <c r="BC89" s="353">
        <v>1</v>
      </c>
      <c r="BD89" s="354"/>
      <c r="BE89" s="355">
        <f t="shared" si="63"/>
        <v>4</v>
      </c>
      <c r="BF89" s="353">
        <v>1</v>
      </c>
      <c r="BG89" s="354"/>
      <c r="BH89" s="355">
        <f t="shared" si="64"/>
        <v>2</v>
      </c>
      <c r="BI89" s="353">
        <v>3</v>
      </c>
      <c r="BJ89" s="354"/>
      <c r="BK89" s="355">
        <f t="shared" si="65"/>
        <v>3</v>
      </c>
      <c r="BL89" s="356">
        <v>3</v>
      </c>
      <c r="BM89" s="357">
        <f t="shared" si="66"/>
        <v>324</v>
      </c>
      <c r="BO89" s="357">
        <f t="shared" si="67"/>
        <v>72</v>
      </c>
      <c r="BP89" s="357">
        <f t="shared" si="68"/>
        <v>66</v>
      </c>
      <c r="BQ89" s="357">
        <f t="shared" si="69"/>
        <v>129</v>
      </c>
      <c r="BR89" s="357">
        <f t="shared" si="70"/>
        <v>57</v>
      </c>
      <c r="BT89" s="329"/>
    </row>
    <row r="90" spans="1:72" x14ac:dyDescent="0.25">
      <c r="A90" s="322"/>
      <c r="B90" s="94" t="s">
        <v>362</v>
      </c>
      <c r="C90" s="261">
        <v>0</v>
      </c>
      <c r="D90" s="353">
        <v>3</v>
      </c>
      <c r="E90" s="354"/>
      <c r="F90" s="355">
        <f t="shared" si="46"/>
        <v>15</v>
      </c>
      <c r="G90" s="353">
        <v>3</v>
      </c>
      <c r="H90" s="354"/>
      <c r="I90" s="355">
        <f t="shared" si="47"/>
        <v>9</v>
      </c>
      <c r="J90" s="353">
        <v>4</v>
      </c>
      <c r="K90" s="354"/>
      <c r="L90" s="367">
        <f t="shared" si="48"/>
        <v>8</v>
      </c>
      <c r="M90" s="353">
        <v>2</v>
      </c>
      <c r="N90" s="354"/>
      <c r="O90" s="355">
        <f t="shared" si="49"/>
        <v>6</v>
      </c>
      <c r="P90" s="353">
        <v>1</v>
      </c>
      <c r="Q90" s="354"/>
      <c r="R90" s="355">
        <f t="shared" si="50"/>
        <v>2</v>
      </c>
      <c r="S90" s="353">
        <v>2</v>
      </c>
      <c r="T90" s="354"/>
      <c r="U90" s="355">
        <f t="shared" si="51"/>
        <v>10</v>
      </c>
      <c r="V90" s="353">
        <v>2</v>
      </c>
      <c r="W90" s="354"/>
      <c r="X90" s="355">
        <f t="shared" si="52"/>
        <v>6</v>
      </c>
      <c r="Y90" s="353">
        <v>1</v>
      </c>
      <c r="Z90" s="354"/>
      <c r="AA90" s="355">
        <f t="shared" si="53"/>
        <v>1</v>
      </c>
      <c r="AB90" s="353">
        <v>1</v>
      </c>
      <c r="AC90" s="354"/>
      <c r="AD90" s="355">
        <f t="shared" si="54"/>
        <v>2</v>
      </c>
      <c r="AE90" s="353">
        <v>1</v>
      </c>
      <c r="AF90" s="354"/>
      <c r="AG90" s="355">
        <f t="shared" si="55"/>
        <v>3</v>
      </c>
      <c r="AH90" s="353">
        <v>1</v>
      </c>
      <c r="AI90" s="354"/>
      <c r="AJ90" s="355">
        <f t="shared" si="56"/>
        <v>5</v>
      </c>
      <c r="AK90" s="353">
        <v>1</v>
      </c>
      <c r="AL90" s="354"/>
      <c r="AM90" s="355">
        <f t="shared" si="57"/>
        <v>4</v>
      </c>
      <c r="AN90" s="353">
        <v>2</v>
      </c>
      <c r="AO90" s="354"/>
      <c r="AP90" s="355">
        <f t="shared" si="58"/>
        <v>4</v>
      </c>
      <c r="AQ90" s="353">
        <v>1</v>
      </c>
      <c r="AR90" s="354"/>
      <c r="AS90" s="355">
        <f t="shared" si="59"/>
        <v>3</v>
      </c>
      <c r="AT90" s="353">
        <v>2</v>
      </c>
      <c r="AU90" s="354"/>
      <c r="AV90" s="355">
        <f t="shared" si="60"/>
        <v>6</v>
      </c>
      <c r="AW90" s="353">
        <v>2</v>
      </c>
      <c r="AX90" s="354"/>
      <c r="AY90" s="355">
        <f t="shared" si="61"/>
        <v>4</v>
      </c>
      <c r="AZ90" s="353">
        <v>2</v>
      </c>
      <c r="BA90" s="354"/>
      <c r="BB90" s="355">
        <f t="shared" si="62"/>
        <v>6</v>
      </c>
      <c r="BC90" s="353">
        <v>1</v>
      </c>
      <c r="BD90" s="354"/>
      <c r="BE90" s="355">
        <f t="shared" si="63"/>
        <v>4</v>
      </c>
      <c r="BF90" s="353">
        <v>2</v>
      </c>
      <c r="BG90" s="354"/>
      <c r="BH90" s="355">
        <f t="shared" si="64"/>
        <v>4</v>
      </c>
      <c r="BI90" s="353">
        <v>3</v>
      </c>
      <c r="BJ90" s="354"/>
      <c r="BK90" s="355">
        <f t="shared" si="65"/>
        <v>3</v>
      </c>
      <c r="BL90" s="356">
        <v>4</v>
      </c>
      <c r="BM90" s="357">
        <f t="shared" si="66"/>
        <v>420</v>
      </c>
      <c r="BO90" s="357">
        <f t="shared" si="67"/>
        <v>160</v>
      </c>
      <c r="BP90" s="357">
        <f t="shared" si="68"/>
        <v>88</v>
      </c>
      <c r="BQ90" s="357">
        <f t="shared" si="69"/>
        <v>88</v>
      </c>
      <c r="BR90" s="357">
        <f t="shared" si="70"/>
        <v>84</v>
      </c>
      <c r="BT90" s="329"/>
    </row>
    <row r="91" spans="1:72" ht="25.5" x14ac:dyDescent="0.25">
      <c r="A91" s="322"/>
      <c r="B91" s="94" t="s">
        <v>377</v>
      </c>
      <c r="C91" s="261">
        <v>0</v>
      </c>
      <c r="D91" s="353">
        <v>2</v>
      </c>
      <c r="E91" s="354"/>
      <c r="F91" s="355">
        <f t="shared" si="46"/>
        <v>10</v>
      </c>
      <c r="G91" s="353">
        <v>4</v>
      </c>
      <c r="H91" s="354"/>
      <c r="I91" s="355">
        <f t="shared" si="47"/>
        <v>12</v>
      </c>
      <c r="J91" s="353">
        <v>3</v>
      </c>
      <c r="K91" s="354"/>
      <c r="L91" s="367">
        <f t="shared" si="48"/>
        <v>6</v>
      </c>
      <c r="M91" s="353">
        <v>2</v>
      </c>
      <c r="N91" s="354"/>
      <c r="O91" s="355">
        <f t="shared" si="49"/>
        <v>6</v>
      </c>
      <c r="P91" s="353">
        <v>5</v>
      </c>
      <c r="Q91" s="354"/>
      <c r="R91" s="355">
        <f t="shared" si="50"/>
        <v>10</v>
      </c>
      <c r="S91" s="353">
        <v>2</v>
      </c>
      <c r="T91" s="354"/>
      <c r="U91" s="355">
        <f t="shared" si="51"/>
        <v>10</v>
      </c>
      <c r="V91" s="353">
        <v>2</v>
      </c>
      <c r="W91" s="354"/>
      <c r="X91" s="355">
        <f t="shared" si="52"/>
        <v>6</v>
      </c>
      <c r="Y91" s="353">
        <v>2</v>
      </c>
      <c r="Z91" s="354"/>
      <c r="AA91" s="355">
        <f t="shared" si="53"/>
        <v>2</v>
      </c>
      <c r="AB91" s="353">
        <v>1</v>
      </c>
      <c r="AC91" s="354"/>
      <c r="AD91" s="355">
        <f t="shared" si="54"/>
        <v>2</v>
      </c>
      <c r="AE91" s="353">
        <v>2</v>
      </c>
      <c r="AF91" s="354"/>
      <c r="AG91" s="355">
        <f t="shared" si="55"/>
        <v>6</v>
      </c>
      <c r="AH91" s="353">
        <v>2</v>
      </c>
      <c r="AI91" s="354"/>
      <c r="AJ91" s="355">
        <f t="shared" si="56"/>
        <v>10</v>
      </c>
      <c r="AK91" s="353">
        <v>1</v>
      </c>
      <c r="AL91" s="354"/>
      <c r="AM91" s="355">
        <f t="shared" si="57"/>
        <v>4</v>
      </c>
      <c r="AN91" s="353">
        <v>2</v>
      </c>
      <c r="AO91" s="354"/>
      <c r="AP91" s="355">
        <f t="shared" si="58"/>
        <v>4</v>
      </c>
      <c r="AQ91" s="353">
        <v>1</v>
      </c>
      <c r="AR91" s="354"/>
      <c r="AS91" s="355">
        <f t="shared" si="59"/>
        <v>3</v>
      </c>
      <c r="AT91" s="353">
        <v>2</v>
      </c>
      <c r="AU91" s="354"/>
      <c r="AV91" s="355">
        <f t="shared" si="60"/>
        <v>6</v>
      </c>
      <c r="AW91" s="353">
        <v>2</v>
      </c>
      <c r="AX91" s="354"/>
      <c r="AY91" s="355">
        <f t="shared" si="61"/>
        <v>4</v>
      </c>
      <c r="AZ91" s="353">
        <v>2</v>
      </c>
      <c r="BA91" s="354"/>
      <c r="BB91" s="355">
        <f t="shared" si="62"/>
        <v>6</v>
      </c>
      <c r="BC91" s="353">
        <v>1</v>
      </c>
      <c r="BD91" s="354"/>
      <c r="BE91" s="355">
        <f t="shared" si="63"/>
        <v>4</v>
      </c>
      <c r="BF91" s="353">
        <v>1</v>
      </c>
      <c r="BG91" s="354"/>
      <c r="BH91" s="355">
        <f t="shared" si="64"/>
        <v>2</v>
      </c>
      <c r="BI91" s="353">
        <v>2</v>
      </c>
      <c r="BJ91" s="354"/>
      <c r="BK91" s="355">
        <f t="shared" si="65"/>
        <v>2</v>
      </c>
      <c r="BL91" s="356">
        <v>3</v>
      </c>
      <c r="BM91" s="357">
        <f t="shared" si="66"/>
        <v>345</v>
      </c>
      <c r="BO91" s="357">
        <f t="shared" si="67"/>
        <v>132</v>
      </c>
      <c r="BP91" s="357">
        <f t="shared" si="68"/>
        <v>78</v>
      </c>
      <c r="BQ91" s="357">
        <f t="shared" si="69"/>
        <v>81</v>
      </c>
      <c r="BR91" s="357">
        <f t="shared" si="70"/>
        <v>54</v>
      </c>
      <c r="BT91" s="329"/>
    </row>
    <row r="92" spans="1:72" x14ac:dyDescent="0.25">
      <c r="A92" s="322"/>
      <c r="B92" s="94" t="s">
        <v>378</v>
      </c>
      <c r="C92" s="261">
        <v>0</v>
      </c>
      <c r="D92" s="353">
        <v>2</v>
      </c>
      <c r="E92" s="354"/>
      <c r="F92" s="355">
        <f t="shared" si="46"/>
        <v>10</v>
      </c>
      <c r="G92" s="353">
        <v>4</v>
      </c>
      <c r="H92" s="354"/>
      <c r="I92" s="355">
        <f t="shared" si="47"/>
        <v>12</v>
      </c>
      <c r="J92" s="353">
        <v>3</v>
      </c>
      <c r="K92" s="354"/>
      <c r="L92" s="367">
        <f t="shared" si="48"/>
        <v>6</v>
      </c>
      <c r="M92" s="353">
        <v>4</v>
      </c>
      <c r="N92" s="354"/>
      <c r="O92" s="355">
        <f t="shared" si="49"/>
        <v>12</v>
      </c>
      <c r="P92" s="353">
        <v>4</v>
      </c>
      <c r="Q92" s="354"/>
      <c r="R92" s="355">
        <f t="shared" si="50"/>
        <v>8</v>
      </c>
      <c r="S92" s="353">
        <v>2</v>
      </c>
      <c r="T92" s="354"/>
      <c r="U92" s="355">
        <f t="shared" si="51"/>
        <v>10</v>
      </c>
      <c r="V92" s="353">
        <v>2</v>
      </c>
      <c r="W92" s="354"/>
      <c r="X92" s="355">
        <f t="shared" si="52"/>
        <v>6</v>
      </c>
      <c r="Y92" s="353">
        <v>2</v>
      </c>
      <c r="Z92" s="354"/>
      <c r="AA92" s="355">
        <f t="shared" si="53"/>
        <v>2</v>
      </c>
      <c r="AB92" s="353">
        <v>1</v>
      </c>
      <c r="AC92" s="354"/>
      <c r="AD92" s="355">
        <f t="shared" si="54"/>
        <v>2</v>
      </c>
      <c r="AE92" s="353">
        <v>1</v>
      </c>
      <c r="AF92" s="354"/>
      <c r="AG92" s="355">
        <f t="shared" si="55"/>
        <v>3</v>
      </c>
      <c r="AH92" s="353">
        <v>1</v>
      </c>
      <c r="AI92" s="354"/>
      <c r="AJ92" s="355">
        <f t="shared" si="56"/>
        <v>5</v>
      </c>
      <c r="AK92" s="353">
        <v>2</v>
      </c>
      <c r="AL92" s="354"/>
      <c r="AM92" s="355">
        <f t="shared" si="57"/>
        <v>8</v>
      </c>
      <c r="AN92" s="353">
        <v>2</v>
      </c>
      <c r="AO92" s="354"/>
      <c r="AP92" s="355">
        <f t="shared" si="58"/>
        <v>4</v>
      </c>
      <c r="AQ92" s="353">
        <v>1</v>
      </c>
      <c r="AR92" s="354"/>
      <c r="AS92" s="355">
        <f t="shared" si="59"/>
        <v>3</v>
      </c>
      <c r="AT92" s="353">
        <v>2</v>
      </c>
      <c r="AU92" s="354"/>
      <c r="AV92" s="355">
        <f t="shared" si="60"/>
        <v>6</v>
      </c>
      <c r="AW92" s="353">
        <v>2</v>
      </c>
      <c r="AX92" s="354"/>
      <c r="AY92" s="355">
        <f t="shared" si="61"/>
        <v>4</v>
      </c>
      <c r="AZ92" s="353">
        <v>2</v>
      </c>
      <c r="BA92" s="354"/>
      <c r="BB92" s="355">
        <f t="shared" si="62"/>
        <v>6</v>
      </c>
      <c r="BC92" s="353">
        <v>1</v>
      </c>
      <c r="BD92" s="354"/>
      <c r="BE92" s="355">
        <f t="shared" si="63"/>
        <v>4</v>
      </c>
      <c r="BF92" s="353">
        <v>1</v>
      </c>
      <c r="BG92" s="354"/>
      <c r="BH92" s="355">
        <f t="shared" si="64"/>
        <v>2</v>
      </c>
      <c r="BI92" s="353">
        <v>2</v>
      </c>
      <c r="BJ92" s="354"/>
      <c r="BK92" s="355">
        <f t="shared" si="65"/>
        <v>2</v>
      </c>
      <c r="BL92" s="356">
        <v>3</v>
      </c>
      <c r="BM92" s="357">
        <f t="shared" si="66"/>
        <v>345</v>
      </c>
      <c r="BO92" s="357">
        <f t="shared" si="67"/>
        <v>144</v>
      </c>
      <c r="BP92" s="357">
        <f t="shared" si="68"/>
        <v>69</v>
      </c>
      <c r="BQ92" s="357">
        <f t="shared" si="69"/>
        <v>78</v>
      </c>
      <c r="BR92" s="357">
        <f t="shared" si="70"/>
        <v>54</v>
      </c>
      <c r="BT92" s="329"/>
    </row>
    <row r="93" spans="1:72" x14ac:dyDescent="0.25">
      <c r="A93" s="322"/>
      <c r="B93" s="94" t="s">
        <v>365</v>
      </c>
      <c r="C93" s="261">
        <v>1</v>
      </c>
      <c r="D93" s="353">
        <v>2</v>
      </c>
      <c r="E93" s="354"/>
      <c r="F93" s="355">
        <f t="shared" si="46"/>
        <v>10</v>
      </c>
      <c r="G93" s="353">
        <v>2</v>
      </c>
      <c r="H93" s="354"/>
      <c r="I93" s="355">
        <f t="shared" si="47"/>
        <v>6</v>
      </c>
      <c r="J93" s="353">
        <v>2</v>
      </c>
      <c r="K93" s="354"/>
      <c r="L93" s="367">
        <f t="shared" si="48"/>
        <v>4</v>
      </c>
      <c r="M93" s="353">
        <v>3</v>
      </c>
      <c r="N93" s="354"/>
      <c r="O93" s="355">
        <f t="shared" si="49"/>
        <v>9</v>
      </c>
      <c r="P93" s="353">
        <v>4</v>
      </c>
      <c r="Q93" s="354"/>
      <c r="R93" s="355">
        <f t="shared" si="50"/>
        <v>8</v>
      </c>
      <c r="S93" s="353">
        <v>2</v>
      </c>
      <c r="T93" s="354"/>
      <c r="U93" s="355">
        <f t="shared" si="51"/>
        <v>10</v>
      </c>
      <c r="V93" s="353">
        <v>2</v>
      </c>
      <c r="W93" s="354"/>
      <c r="X93" s="355">
        <f t="shared" si="52"/>
        <v>6</v>
      </c>
      <c r="Y93" s="353">
        <v>1</v>
      </c>
      <c r="Z93" s="354"/>
      <c r="AA93" s="355">
        <f t="shared" si="53"/>
        <v>1</v>
      </c>
      <c r="AB93" s="353">
        <v>1</v>
      </c>
      <c r="AC93" s="354"/>
      <c r="AD93" s="355">
        <f t="shared" si="54"/>
        <v>2</v>
      </c>
      <c r="AE93" s="353">
        <v>1</v>
      </c>
      <c r="AF93" s="354"/>
      <c r="AG93" s="355">
        <f t="shared" si="55"/>
        <v>3</v>
      </c>
      <c r="AH93" s="353">
        <v>2</v>
      </c>
      <c r="AI93" s="354"/>
      <c r="AJ93" s="355">
        <f t="shared" si="56"/>
        <v>10</v>
      </c>
      <c r="AK93" s="353">
        <v>1</v>
      </c>
      <c r="AL93" s="354"/>
      <c r="AM93" s="355">
        <f t="shared" si="57"/>
        <v>4</v>
      </c>
      <c r="AN93" s="353">
        <v>2</v>
      </c>
      <c r="AO93" s="354"/>
      <c r="AP93" s="355">
        <f t="shared" si="58"/>
        <v>4</v>
      </c>
      <c r="AQ93" s="353">
        <v>1</v>
      </c>
      <c r="AR93" s="354"/>
      <c r="AS93" s="355">
        <f t="shared" si="59"/>
        <v>3</v>
      </c>
      <c r="AT93" s="353">
        <v>2</v>
      </c>
      <c r="AU93" s="354"/>
      <c r="AV93" s="355">
        <f t="shared" si="60"/>
        <v>6</v>
      </c>
      <c r="AW93" s="353">
        <v>2</v>
      </c>
      <c r="AX93" s="354"/>
      <c r="AY93" s="355">
        <f t="shared" si="61"/>
        <v>4</v>
      </c>
      <c r="AZ93" s="353">
        <v>2</v>
      </c>
      <c r="BA93" s="354"/>
      <c r="BB93" s="355">
        <f t="shared" si="62"/>
        <v>6</v>
      </c>
      <c r="BC93" s="353">
        <v>1</v>
      </c>
      <c r="BD93" s="354"/>
      <c r="BE93" s="355">
        <f t="shared" si="63"/>
        <v>4</v>
      </c>
      <c r="BF93" s="353">
        <v>2</v>
      </c>
      <c r="BG93" s="354"/>
      <c r="BH93" s="355">
        <f t="shared" si="64"/>
        <v>4</v>
      </c>
      <c r="BI93" s="353">
        <v>2</v>
      </c>
      <c r="BJ93" s="354"/>
      <c r="BK93" s="355">
        <f t="shared" si="65"/>
        <v>2</v>
      </c>
      <c r="BL93" s="356">
        <v>3</v>
      </c>
      <c r="BM93" s="357">
        <f t="shared" si="66"/>
        <v>318</v>
      </c>
      <c r="BO93" s="357">
        <f t="shared" si="67"/>
        <v>111</v>
      </c>
      <c r="BP93" s="357">
        <f t="shared" si="68"/>
        <v>66</v>
      </c>
      <c r="BQ93" s="357">
        <f t="shared" si="69"/>
        <v>81</v>
      </c>
      <c r="BR93" s="357">
        <f t="shared" si="70"/>
        <v>60</v>
      </c>
      <c r="BT93" s="329"/>
    </row>
    <row r="94" spans="1:72" x14ac:dyDescent="0.25">
      <c r="A94" s="322"/>
      <c r="B94" s="94" t="s">
        <v>366</v>
      </c>
      <c r="C94" s="261">
        <v>0</v>
      </c>
      <c r="D94" s="353">
        <v>1</v>
      </c>
      <c r="E94" s="354"/>
      <c r="F94" s="355">
        <f t="shared" si="46"/>
        <v>5</v>
      </c>
      <c r="G94" s="353">
        <v>3</v>
      </c>
      <c r="H94" s="354"/>
      <c r="I94" s="355">
        <f t="shared" si="47"/>
        <v>9</v>
      </c>
      <c r="J94" s="353">
        <v>3</v>
      </c>
      <c r="K94" s="354"/>
      <c r="L94" s="367">
        <f t="shared" si="48"/>
        <v>6</v>
      </c>
      <c r="M94" s="353">
        <v>2</v>
      </c>
      <c r="N94" s="354"/>
      <c r="O94" s="355">
        <f t="shared" si="49"/>
        <v>6</v>
      </c>
      <c r="P94" s="353">
        <v>4</v>
      </c>
      <c r="Q94" s="354"/>
      <c r="R94" s="355">
        <f t="shared" si="50"/>
        <v>8</v>
      </c>
      <c r="S94" s="353">
        <v>2</v>
      </c>
      <c r="T94" s="354"/>
      <c r="U94" s="355">
        <f t="shared" si="51"/>
        <v>10</v>
      </c>
      <c r="V94" s="353">
        <v>2</v>
      </c>
      <c r="W94" s="354"/>
      <c r="X94" s="355">
        <f t="shared" si="52"/>
        <v>6</v>
      </c>
      <c r="Y94" s="353">
        <v>2</v>
      </c>
      <c r="Z94" s="354"/>
      <c r="AA94" s="355">
        <f t="shared" si="53"/>
        <v>2</v>
      </c>
      <c r="AB94" s="353">
        <v>1</v>
      </c>
      <c r="AC94" s="354"/>
      <c r="AD94" s="355">
        <f t="shared" si="54"/>
        <v>2</v>
      </c>
      <c r="AE94" s="353">
        <v>2</v>
      </c>
      <c r="AF94" s="354"/>
      <c r="AG94" s="355">
        <f t="shared" si="55"/>
        <v>6</v>
      </c>
      <c r="AH94" s="353">
        <v>2</v>
      </c>
      <c r="AI94" s="354"/>
      <c r="AJ94" s="355">
        <f t="shared" si="56"/>
        <v>10</v>
      </c>
      <c r="AK94" s="353">
        <v>2</v>
      </c>
      <c r="AL94" s="354"/>
      <c r="AM94" s="355">
        <f t="shared" si="57"/>
        <v>8</v>
      </c>
      <c r="AN94" s="353">
        <v>2</v>
      </c>
      <c r="AO94" s="354"/>
      <c r="AP94" s="355">
        <f t="shared" si="58"/>
        <v>4</v>
      </c>
      <c r="AQ94" s="353">
        <v>1</v>
      </c>
      <c r="AR94" s="354"/>
      <c r="AS94" s="355">
        <f t="shared" si="59"/>
        <v>3</v>
      </c>
      <c r="AT94" s="353">
        <v>2</v>
      </c>
      <c r="AU94" s="354"/>
      <c r="AV94" s="355">
        <f t="shared" si="60"/>
        <v>6</v>
      </c>
      <c r="AW94" s="353">
        <v>2</v>
      </c>
      <c r="AX94" s="354"/>
      <c r="AY94" s="355">
        <f t="shared" si="61"/>
        <v>4</v>
      </c>
      <c r="AZ94" s="353">
        <v>2</v>
      </c>
      <c r="BA94" s="354"/>
      <c r="BB94" s="355">
        <f t="shared" si="62"/>
        <v>6</v>
      </c>
      <c r="BC94" s="353">
        <v>1</v>
      </c>
      <c r="BD94" s="354"/>
      <c r="BE94" s="355">
        <f t="shared" si="63"/>
        <v>4</v>
      </c>
      <c r="BF94" s="353">
        <v>2</v>
      </c>
      <c r="BG94" s="354"/>
      <c r="BH94" s="355">
        <f t="shared" si="64"/>
        <v>4</v>
      </c>
      <c r="BI94" s="353">
        <v>3</v>
      </c>
      <c r="BJ94" s="354"/>
      <c r="BK94" s="355">
        <f t="shared" si="65"/>
        <v>3</v>
      </c>
      <c r="BL94" s="356">
        <v>3</v>
      </c>
      <c r="BM94" s="357">
        <f t="shared" si="66"/>
        <v>336</v>
      </c>
      <c r="BO94" s="357">
        <f t="shared" si="67"/>
        <v>102</v>
      </c>
      <c r="BP94" s="357">
        <f t="shared" si="68"/>
        <v>78</v>
      </c>
      <c r="BQ94" s="357">
        <f t="shared" si="69"/>
        <v>93</v>
      </c>
      <c r="BR94" s="357">
        <f t="shared" si="70"/>
        <v>63</v>
      </c>
      <c r="BT94" s="329"/>
    </row>
    <row r="95" spans="1:72" x14ac:dyDescent="0.25">
      <c r="A95" s="322"/>
      <c r="B95" s="94" t="s">
        <v>367</v>
      </c>
      <c r="C95" s="261">
        <v>0</v>
      </c>
      <c r="D95" s="353">
        <v>1</v>
      </c>
      <c r="E95" s="354"/>
      <c r="F95" s="355">
        <f t="shared" si="46"/>
        <v>5</v>
      </c>
      <c r="G95" s="353">
        <v>3</v>
      </c>
      <c r="H95" s="354"/>
      <c r="I95" s="355">
        <f t="shared" si="47"/>
        <v>9</v>
      </c>
      <c r="J95" s="353">
        <v>4</v>
      </c>
      <c r="K95" s="354"/>
      <c r="L95" s="367">
        <f t="shared" si="48"/>
        <v>8</v>
      </c>
      <c r="M95" s="353">
        <v>3</v>
      </c>
      <c r="N95" s="354"/>
      <c r="O95" s="355">
        <f t="shared" si="49"/>
        <v>9</v>
      </c>
      <c r="P95" s="353">
        <v>3</v>
      </c>
      <c r="Q95" s="354"/>
      <c r="R95" s="355">
        <f t="shared" si="50"/>
        <v>6</v>
      </c>
      <c r="S95" s="353">
        <v>2</v>
      </c>
      <c r="T95" s="354"/>
      <c r="U95" s="355">
        <f t="shared" si="51"/>
        <v>10</v>
      </c>
      <c r="V95" s="353">
        <v>2</v>
      </c>
      <c r="W95" s="354"/>
      <c r="X95" s="355">
        <f t="shared" si="52"/>
        <v>6</v>
      </c>
      <c r="Y95" s="353">
        <v>1</v>
      </c>
      <c r="Z95" s="354"/>
      <c r="AA95" s="355">
        <f t="shared" si="53"/>
        <v>1</v>
      </c>
      <c r="AB95" s="353">
        <v>1</v>
      </c>
      <c r="AC95" s="354"/>
      <c r="AD95" s="355">
        <f t="shared" si="54"/>
        <v>2</v>
      </c>
      <c r="AE95" s="353">
        <v>2</v>
      </c>
      <c r="AF95" s="354"/>
      <c r="AG95" s="355">
        <f t="shared" si="55"/>
        <v>6</v>
      </c>
      <c r="AH95" s="353">
        <v>1</v>
      </c>
      <c r="AI95" s="354"/>
      <c r="AJ95" s="355">
        <f t="shared" si="56"/>
        <v>5</v>
      </c>
      <c r="AK95" s="353">
        <v>2</v>
      </c>
      <c r="AL95" s="354"/>
      <c r="AM95" s="355">
        <f t="shared" si="57"/>
        <v>8</v>
      </c>
      <c r="AN95" s="353">
        <v>2</v>
      </c>
      <c r="AO95" s="354"/>
      <c r="AP95" s="355">
        <f t="shared" si="58"/>
        <v>4</v>
      </c>
      <c r="AQ95" s="353">
        <v>2</v>
      </c>
      <c r="AR95" s="354"/>
      <c r="AS95" s="355">
        <f t="shared" si="59"/>
        <v>6</v>
      </c>
      <c r="AT95" s="353">
        <v>2</v>
      </c>
      <c r="AU95" s="354"/>
      <c r="AV95" s="355">
        <f t="shared" si="60"/>
        <v>6</v>
      </c>
      <c r="AW95" s="353">
        <v>2</v>
      </c>
      <c r="AX95" s="354"/>
      <c r="AY95" s="355">
        <f t="shared" si="61"/>
        <v>4</v>
      </c>
      <c r="AZ95" s="353">
        <v>2</v>
      </c>
      <c r="BA95" s="354"/>
      <c r="BB95" s="355">
        <f t="shared" si="62"/>
        <v>6</v>
      </c>
      <c r="BC95" s="353">
        <v>1</v>
      </c>
      <c r="BD95" s="354"/>
      <c r="BE95" s="355">
        <f t="shared" si="63"/>
        <v>4</v>
      </c>
      <c r="BF95" s="353">
        <v>1</v>
      </c>
      <c r="BG95" s="354"/>
      <c r="BH95" s="355">
        <f t="shared" si="64"/>
        <v>2</v>
      </c>
      <c r="BI95" s="353">
        <v>2</v>
      </c>
      <c r="BJ95" s="354"/>
      <c r="BK95" s="355">
        <f t="shared" si="65"/>
        <v>2</v>
      </c>
      <c r="BL95" s="356">
        <v>3</v>
      </c>
      <c r="BM95" s="357">
        <f t="shared" si="66"/>
        <v>327</v>
      </c>
      <c r="BO95" s="357">
        <f t="shared" si="67"/>
        <v>111</v>
      </c>
      <c r="BP95" s="357">
        <f t="shared" si="68"/>
        <v>75</v>
      </c>
      <c r="BQ95" s="357">
        <f t="shared" si="69"/>
        <v>87</v>
      </c>
      <c r="BR95" s="357">
        <f t="shared" si="70"/>
        <v>54</v>
      </c>
      <c r="BT95" s="329"/>
    </row>
    <row r="96" spans="1:72" x14ac:dyDescent="0.25">
      <c r="A96" s="322"/>
      <c r="B96" s="94" t="s">
        <v>368</v>
      </c>
      <c r="C96" s="261">
        <v>14</v>
      </c>
      <c r="D96" s="353">
        <v>4</v>
      </c>
      <c r="E96" s="354"/>
      <c r="F96" s="355">
        <f t="shared" si="46"/>
        <v>20</v>
      </c>
      <c r="G96" s="353">
        <v>3</v>
      </c>
      <c r="H96" s="354"/>
      <c r="I96" s="355">
        <f t="shared" si="47"/>
        <v>9</v>
      </c>
      <c r="J96" s="353">
        <v>2</v>
      </c>
      <c r="K96" s="354"/>
      <c r="L96" s="367">
        <f t="shared" si="48"/>
        <v>4</v>
      </c>
      <c r="M96" s="353">
        <v>4</v>
      </c>
      <c r="N96" s="354"/>
      <c r="O96" s="355">
        <f t="shared" si="49"/>
        <v>12</v>
      </c>
      <c r="P96" s="353">
        <v>1</v>
      </c>
      <c r="Q96" s="354"/>
      <c r="R96" s="355">
        <f t="shared" si="50"/>
        <v>2</v>
      </c>
      <c r="S96" s="353">
        <v>3</v>
      </c>
      <c r="T96" s="354"/>
      <c r="U96" s="355">
        <f t="shared" si="51"/>
        <v>15</v>
      </c>
      <c r="V96" s="353">
        <v>3</v>
      </c>
      <c r="W96" s="354"/>
      <c r="X96" s="355">
        <f t="shared" si="52"/>
        <v>9</v>
      </c>
      <c r="Y96" s="353">
        <v>2</v>
      </c>
      <c r="Z96" s="354"/>
      <c r="AA96" s="355">
        <f t="shared" si="53"/>
        <v>2</v>
      </c>
      <c r="AB96" s="353">
        <v>1</v>
      </c>
      <c r="AC96" s="354"/>
      <c r="AD96" s="355">
        <f t="shared" si="54"/>
        <v>2</v>
      </c>
      <c r="AE96" s="353">
        <v>2</v>
      </c>
      <c r="AF96" s="354"/>
      <c r="AG96" s="355">
        <f t="shared" si="55"/>
        <v>6</v>
      </c>
      <c r="AH96" s="353">
        <v>1</v>
      </c>
      <c r="AI96" s="354"/>
      <c r="AJ96" s="355">
        <f t="shared" si="56"/>
        <v>5</v>
      </c>
      <c r="AK96" s="353">
        <v>1</v>
      </c>
      <c r="AL96" s="354"/>
      <c r="AM96" s="355">
        <f t="shared" si="57"/>
        <v>4</v>
      </c>
      <c r="AN96" s="353">
        <v>2</v>
      </c>
      <c r="AO96" s="354"/>
      <c r="AP96" s="355">
        <f t="shared" si="58"/>
        <v>4</v>
      </c>
      <c r="AQ96" s="353">
        <v>0</v>
      </c>
      <c r="AR96" s="354"/>
      <c r="AS96" s="355">
        <f t="shared" si="59"/>
        <v>0</v>
      </c>
      <c r="AT96" s="353">
        <v>3</v>
      </c>
      <c r="AU96" s="354"/>
      <c r="AV96" s="355">
        <f t="shared" si="60"/>
        <v>9</v>
      </c>
      <c r="AW96" s="353">
        <v>2</v>
      </c>
      <c r="AX96" s="354"/>
      <c r="AY96" s="355">
        <f t="shared" si="61"/>
        <v>4</v>
      </c>
      <c r="AZ96" s="353">
        <v>2</v>
      </c>
      <c r="BA96" s="354"/>
      <c r="BB96" s="355">
        <f t="shared" si="62"/>
        <v>6</v>
      </c>
      <c r="BC96" s="353">
        <v>1</v>
      </c>
      <c r="BD96" s="354"/>
      <c r="BE96" s="355">
        <f t="shared" si="63"/>
        <v>4</v>
      </c>
      <c r="BF96" s="353">
        <v>2</v>
      </c>
      <c r="BG96" s="354"/>
      <c r="BH96" s="355">
        <f t="shared" si="64"/>
        <v>4</v>
      </c>
      <c r="BI96" s="353">
        <v>2</v>
      </c>
      <c r="BJ96" s="354"/>
      <c r="BK96" s="355">
        <f t="shared" si="65"/>
        <v>2</v>
      </c>
      <c r="BL96" s="356">
        <v>3</v>
      </c>
      <c r="BM96" s="357">
        <f t="shared" si="66"/>
        <v>369</v>
      </c>
      <c r="BO96" s="357">
        <f t="shared" si="67"/>
        <v>141</v>
      </c>
      <c r="BP96" s="357">
        <f t="shared" si="68"/>
        <v>102</v>
      </c>
      <c r="BQ96" s="357">
        <f t="shared" si="69"/>
        <v>66</v>
      </c>
      <c r="BR96" s="357">
        <f t="shared" si="70"/>
        <v>60</v>
      </c>
      <c r="BT96" s="329"/>
    </row>
    <row r="97" spans="1:72" x14ac:dyDescent="0.25">
      <c r="A97" s="322"/>
      <c r="B97" s="94" t="s">
        <v>369</v>
      </c>
      <c r="C97" s="261">
        <v>5</v>
      </c>
      <c r="D97" s="353">
        <v>4</v>
      </c>
      <c r="E97" s="354"/>
      <c r="F97" s="355">
        <f t="shared" si="46"/>
        <v>20</v>
      </c>
      <c r="G97" s="353">
        <v>2</v>
      </c>
      <c r="H97" s="354"/>
      <c r="I97" s="355">
        <f t="shared" si="47"/>
        <v>6</v>
      </c>
      <c r="J97" s="353">
        <v>2</v>
      </c>
      <c r="K97" s="354"/>
      <c r="L97" s="367">
        <f t="shared" si="48"/>
        <v>4</v>
      </c>
      <c r="M97" s="353">
        <v>2</v>
      </c>
      <c r="N97" s="354"/>
      <c r="O97" s="355">
        <f t="shared" si="49"/>
        <v>6</v>
      </c>
      <c r="P97" s="353">
        <v>1</v>
      </c>
      <c r="Q97" s="354"/>
      <c r="R97" s="355">
        <f t="shared" si="50"/>
        <v>2</v>
      </c>
      <c r="S97" s="353">
        <v>3</v>
      </c>
      <c r="T97" s="354"/>
      <c r="U97" s="355">
        <f t="shared" si="51"/>
        <v>15</v>
      </c>
      <c r="V97" s="353">
        <v>3</v>
      </c>
      <c r="W97" s="354"/>
      <c r="X97" s="355">
        <f t="shared" si="52"/>
        <v>9</v>
      </c>
      <c r="Y97" s="353">
        <v>2</v>
      </c>
      <c r="Z97" s="354"/>
      <c r="AA97" s="355">
        <f t="shared" si="53"/>
        <v>2</v>
      </c>
      <c r="AB97" s="353">
        <v>1</v>
      </c>
      <c r="AC97" s="354"/>
      <c r="AD97" s="355">
        <f t="shared" si="54"/>
        <v>2</v>
      </c>
      <c r="AE97" s="353">
        <v>2</v>
      </c>
      <c r="AF97" s="354"/>
      <c r="AG97" s="355">
        <f t="shared" si="55"/>
        <v>6</v>
      </c>
      <c r="AH97" s="353">
        <v>1</v>
      </c>
      <c r="AI97" s="354"/>
      <c r="AJ97" s="355">
        <f t="shared" si="56"/>
        <v>5</v>
      </c>
      <c r="AK97" s="353">
        <v>1</v>
      </c>
      <c r="AL97" s="354"/>
      <c r="AM97" s="355">
        <f t="shared" si="57"/>
        <v>4</v>
      </c>
      <c r="AN97" s="353">
        <v>2</v>
      </c>
      <c r="AO97" s="354"/>
      <c r="AP97" s="355">
        <f t="shared" si="58"/>
        <v>4</v>
      </c>
      <c r="AQ97" s="353">
        <v>0</v>
      </c>
      <c r="AR97" s="354"/>
      <c r="AS97" s="355">
        <f t="shared" si="59"/>
        <v>0</v>
      </c>
      <c r="AT97" s="353">
        <v>3</v>
      </c>
      <c r="AU97" s="354"/>
      <c r="AV97" s="355">
        <f t="shared" si="60"/>
        <v>9</v>
      </c>
      <c r="AW97" s="353">
        <v>2</v>
      </c>
      <c r="AX97" s="354"/>
      <c r="AY97" s="355">
        <f t="shared" si="61"/>
        <v>4</v>
      </c>
      <c r="AZ97" s="353">
        <v>2</v>
      </c>
      <c r="BA97" s="354"/>
      <c r="BB97" s="355">
        <f t="shared" si="62"/>
        <v>6</v>
      </c>
      <c r="BC97" s="353">
        <v>1</v>
      </c>
      <c r="BD97" s="354"/>
      <c r="BE97" s="355">
        <f t="shared" si="63"/>
        <v>4</v>
      </c>
      <c r="BF97" s="353">
        <v>2</v>
      </c>
      <c r="BG97" s="354"/>
      <c r="BH97" s="355">
        <f t="shared" si="64"/>
        <v>4</v>
      </c>
      <c r="BI97" s="353">
        <v>2</v>
      </c>
      <c r="BJ97" s="354"/>
      <c r="BK97" s="355">
        <f t="shared" si="65"/>
        <v>2</v>
      </c>
      <c r="BL97" s="356">
        <v>3</v>
      </c>
      <c r="BM97" s="357">
        <f t="shared" si="66"/>
        <v>342</v>
      </c>
      <c r="BO97" s="357">
        <f t="shared" si="67"/>
        <v>114</v>
      </c>
      <c r="BP97" s="357">
        <f t="shared" si="68"/>
        <v>102</v>
      </c>
      <c r="BQ97" s="357">
        <f t="shared" si="69"/>
        <v>66</v>
      </c>
      <c r="BR97" s="357">
        <f t="shared" si="70"/>
        <v>60</v>
      </c>
      <c r="BT97" s="329"/>
    </row>
    <row r="98" spans="1:72" x14ac:dyDescent="0.25">
      <c r="A98" s="322"/>
      <c r="B98" s="94" t="s">
        <v>370</v>
      </c>
      <c r="C98" s="261">
        <v>11</v>
      </c>
      <c r="D98" s="353">
        <v>3</v>
      </c>
      <c r="E98" s="354"/>
      <c r="F98" s="355">
        <f t="shared" si="46"/>
        <v>15</v>
      </c>
      <c r="G98" s="353">
        <v>4</v>
      </c>
      <c r="H98" s="354"/>
      <c r="I98" s="355">
        <f t="shared" si="47"/>
        <v>12</v>
      </c>
      <c r="J98" s="353">
        <v>2</v>
      </c>
      <c r="K98" s="354"/>
      <c r="L98" s="367">
        <f t="shared" si="48"/>
        <v>4</v>
      </c>
      <c r="M98" s="353">
        <v>3</v>
      </c>
      <c r="N98" s="354"/>
      <c r="O98" s="355">
        <f t="shared" si="49"/>
        <v>9</v>
      </c>
      <c r="P98" s="353">
        <v>1</v>
      </c>
      <c r="Q98" s="354"/>
      <c r="R98" s="355">
        <f t="shared" si="50"/>
        <v>2</v>
      </c>
      <c r="S98" s="353">
        <v>3</v>
      </c>
      <c r="T98" s="354"/>
      <c r="U98" s="355">
        <f t="shared" si="51"/>
        <v>15</v>
      </c>
      <c r="V98" s="353">
        <v>3</v>
      </c>
      <c r="W98" s="354"/>
      <c r="X98" s="355">
        <f t="shared" si="52"/>
        <v>9</v>
      </c>
      <c r="Y98" s="353">
        <v>2</v>
      </c>
      <c r="Z98" s="354"/>
      <c r="AA98" s="355">
        <f t="shared" si="53"/>
        <v>2</v>
      </c>
      <c r="AB98" s="353">
        <v>1</v>
      </c>
      <c r="AC98" s="354"/>
      <c r="AD98" s="355">
        <f t="shared" si="54"/>
        <v>2</v>
      </c>
      <c r="AE98" s="353">
        <v>2</v>
      </c>
      <c r="AF98" s="354"/>
      <c r="AG98" s="355">
        <f t="shared" si="55"/>
        <v>6</v>
      </c>
      <c r="AH98" s="353">
        <v>1</v>
      </c>
      <c r="AI98" s="354"/>
      <c r="AJ98" s="355">
        <f t="shared" si="56"/>
        <v>5</v>
      </c>
      <c r="AK98" s="353">
        <v>1</v>
      </c>
      <c r="AL98" s="354"/>
      <c r="AM98" s="355">
        <f t="shared" si="57"/>
        <v>4</v>
      </c>
      <c r="AN98" s="353">
        <v>2</v>
      </c>
      <c r="AO98" s="354"/>
      <c r="AP98" s="355">
        <f t="shared" si="58"/>
        <v>4</v>
      </c>
      <c r="AQ98" s="353">
        <v>0</v>
      </c>
      <c r="AR98" s="354"/>
      <c r="AS98" s="355">
        <f t="shared" si="59"/>
        <v>0</v>
      </c>
      <c r="AT98" s="353">
        <v>2</v>
      </c>
      <c r="AU98" s="354"/>
      <c r="AV98" s="355">
        <f t="shared" si="60"/>
        <v>6</v>
      </c>
      <c r="AW98" s="353">
        <v>2</v>
      </c>
      <c r="AX98" s="354"/>
      <c r="AY98" s="355">
        <f t="shared" si="61"/>
        <v>4</v>
      </c>
      <c r="AZ98" s="353">
        <v>2</v>
      </c>
      <c r="BA98" s="354"/>
      <c r="BB98" s="355">
        <f t="shared" si="62"/>
        <v>6</v>
      </c>
      <c r="BC98" s="353">
        <v>1</v>
      </c>
      <c r="BD98" s="354"/>
      <c r="BE98" s="355">
        <f t="shared" si="63"/>
        <v>4</v>
      </c>
      <c r="BF98" s="353">
        <v>2</v>
      </c>
      <c r="BG98" s="354"/>
      <c r="BH98" s="355">
        <f t="shared" si="64"/>
        <v>4</v>
      </c>
      <c r="BI98" s="353">
        <v>2</v>
      </c>
      <c r="BJ98" s="354"/>
      <c r="BK98" s="355">
        <f t="shared" si="65"/>
        <v>2</v>
      </c>
      <c r="BL98" s="356">
        <v>3</v>
      </c>
      <c r="BM98" s="357">
        <f t="shared" si="66"/>
        <v>345</v>
      </c>
      <c r="BO98" s="357">
        <f t="shared" si="67"/>
        <v>126</v>
      </c>
      <c r="BP98" s="357">
        <f t="shared" si="68"/>
        <v>102</v>
      </c>
      <c r="BQ98" s="357">
        <f t="shared" si="69"/>
        <v>57</v>
      </c>
      <c r="BR98" s="357">
        <f t="shared" si="70"/>
        <v>60</v>
      </c>
      <c r="BT98" s="329"/>
    </row>
    <row r="99" spans="1:72" ht="25.5" x14ac:dyDescent="0.25">
      <c r="A99" s="322"/>
      <c r="B99" s="94" t="s">
        <v>371</v>
      </c>
      <c r="C99" s="261">
        <v>38</v>
      </c>
      <c r="D99" s="353">
        <v>4</v>
      </c>
      <c r="E99" s="354"/>
      <c r="F99" s="355">
        <f t="shared" si="46"/>
        <v>20</v>
      </c>
      <c r="G99" s="353">
        <v>3</v>
      </c>
      <c r="H99" s="354"/>
      <c r="I99" s="355">
        <f t="shared" si="47"/>
        <v>9</v>
      </c>
      <c r="J99" s="353">
        <v>2</v>
      </c>
      <c r="K99" s="354"/>
      <c r="L99" s="367">
        <f t="shared" si="48"/>
        <v>4</v>
      </c>
      <c r="M99" s="353">
        <v>3</v>
      </c>
      <c r="N99" s="354"/>
      <c r="O99" s="355">
        <f t="shared" si="49"/>
        <v>9</v>
      </c>
      <c r="P99" s="353">
        <v>1</v>
      </c>
      <c r="Q99" s="354"/>
      <c r="R99" s="355">
        <f t="shared" si="50"/>
        <v>2</v>
      </c>
      <c r="S99" s="353">
        <v>3</v>
      </c>
      <c r="T99" s="354"/>
      <c r="U99" s="355">
        <f t="shared" si="51"/>
        <v>15</v>
      </c>
      <c r="V99" s="353">
        <v>2</v>
      </c>
      <c r="W99" s="354"/>
      <c r="X99" s="355">
        <f t="shared" si="52"/>
        <v>6</v>
      </c>
      <c r="Y99" s="353">
        <v>1</v>
      </c>
      <c r="Z99" s="354"/>
      <c r="AA99" s="355">
        <f t="shared" si="53"/>
        <v>1</v>
      </c>
      <c r="AB99" s="353">
        <v>1</v>
      </c>
      <c r="AC99" s="354"/>
      <c r="AD99" s="355">
        <f t="shared" si="54"/>
        <v>2</v>
      </c>
      <c r="AE99" s="353">
        <v>2</v>
      </c>
      <c r="AF99" s="354"/>
      <c r="AG99" s="355">
        <f t="shared" si="55"/>
        <v>6</v>
      </c>
      <c r="AH99" s="353">
        <v>1</v>
      </c>
      <c r="AI99" s="354"/>
      <c r="AJ99" s="355">
        <f t="shared" si="56"/>
        <v>5</v>
      </c>
      <c r="AK99" s="353">
        <v>1</v>
      </c>
      <c r="AL99" s="354"/>
      <c r="AM99" s="355">
        <f t="shared" si="57"/>
        <v>4</v>
      </c>
      <c r="AN99" s="353">
        <v>2</v>
      </c>
      <c r="AO99" s="354"/>
      <c r="AP99" s="355">
        <f t="shared" si="58"/>
        <v>4</v>
      </c>
      <c r="AQ99" s="353">
        <v>0</v>
      </c>
      <c r="AR99" s="354"/>
      <c r="AS99" s="355">
        <f t="shared" si="59"/>
        <v>0</v>
      </c>
      <c r="AT99" s="353">
        <v>3</v>
      </c>
      <c r="AU99" s="354"/>
      <c r="AV99" s="355">
        <f t="shared" si="60"/>
        <v>9</v>
      </c>
      <c r="AW99" s="353">
        <v>2</v>
      </c>
      <c r="AX99" s="354"/>
      <c r="AY99" s="355">
        <f t="shared" si="61"/>
        <v>4</v>
      </c>
      <c r="AZ99" s="353">
        <v>2</v>
      </c>
      <c r="BA99" s="354"/>
      <c r="BB99" s="355">
        <f t="shared" si="62"/>
        <v>6</v>
      </c>
      <c r="BC99" s="353">
        <v>1</v>
      </c>
      <c r="BD99" s="354"/>
      <c r="BE99" s="355">
        <f t="shared" si="63"/>
        <v>4</v>
      </c>
      <c r="BF99" s="353">
        <v>2</v>
      </c>
      <c r="BG99" s="354"/>
      <c r="BH99" s="355">
        <f t="shared" si="64"/>
        <v>4</v>
      </c>
      <c r="BI99" s="353">
        <v>2</v>
      </c>
      <c r="BJ99" s="354"/>
      <c r="BK99" s="355">
        <f t="shared" si="65"/>
        <v>2</v>
      </c>
      <c r="BL99" s="356">
        <v>3</v>
      </c>
      <c r="BM99" s="357">
        <f t="shared" si="66"/>
        <v>348</v>
      </c>
      <c r="BO99" s="357">
        <f t="shared" si="67"/>
        <v>132</v>
      </c>
      <c r="BP99" s="357">
        <f t="shared" si="68"/>
        <v>90</v>
      </c>
      <c r="BQ99" s="357">
        <f t="shared" si="69"/>
        <v>66</v>
      </c>
      <c r="BR99" s="357">
        <f t="shared" si="70"/>
        <v>60</v>
      </c>
      <c r="BT99" s="329"/>
    </row>
    <row r="100" spans="1:72" x14ac:dyDescent="0.25">
      <c r="A100" s="322"/>
      <c r="B100" s="94" t="s">
        <v>372</v>
      </c>
      <c r="C100" s="261">
        <v>2</v>
      </c>
      <c r="D100" s="353">
        <v>2</v>
      </c>
      <c r="E100" s="354"/>
      <c r="F100" s="355">
        <f t="shared" si="46"/>
        <v>10</v>
      </c>
      <c r="G100" s="353">
        <v>2</v>
      </c>
      <c r="H100" s="354"/>
      <c r="I100" s="355">
        <f t="shared" si="47"/>
        <v>6</v>
      </c>
      <c r="J100" s="353">
        <v>2</v>
      </c>
      <c r="K100" s="354"/>
      <c r="L100" s="367">
        <f t="shared" si="48"/>
        <v>4</v>
      </c>
      <c r="M100" s="353">
        <v>4</v>
      </c>
      <c r="N100" s="354"/>
      <c r="O100" s="355">
        <f t="shared" si="49"/>
        <v>12</v>
      </c>
      <c r="P100" s="353">
        <v>2</v>
      </c>
      <c r="Q100" s="354"/>
      <c r="R100" s="355">
        <f t="shared" si="50"/>
        <v>4</v>
      </c>
      <c r="S100" s="353">
        <v>3</v>
      </c>
      <c r="T100" s="354"/>
      <c r="U100" s="355">
        <f t="shared" si="51"/>
        <v>15</v>
      </c>
      <c r="V100" s="353">
        <v>2</v>
      </c>
      <c r="W100" s="354"/>
      <c r="X100" s="355">
        <f t="shared" si="52"/>
        <v>6</v>
      </c>
      <c r="Y100" s="353">
        <v>1</v>
      </c>
      <c r="Z100" s="354"/>
      <c r="AA100" s="355">
        <f t="shared" si="53"/>
        <v>1</v>
      </c>
      <c r="AB100" s="353">
        <v>1</v>
      </c>
      <c r="AC100" s="354"/>
      <c r="AD100" s="355">
        <f t="shared" si="54"/>
        <v>2</v>
      </c>
      <c r="AE100" s="353">
        <v>1</v>
      </c>
      <c r="AF100" s="354"/>
      <c r="AG100" s="355">
        <f t="shared" si="55"/>
        <v>3</v>
      </c>
      <c r="AH100" s="353">
        <v>1</v>
      </c>
      <c r="AI100" s="354"/>
      <c r="AJ100" s="355">
        <f t="shared" si="56"/>
        <v>5</v>
      </c>
      <c r="AK100" s="353">
        <v>1</v>
      </c>
      <c r="AL100" s="354"/>
      <c r="AM100" s="355">
        <f t="shared" si="57"/>
        <v>4</v>
      </c>
      <c r="AN100" s="353">
        <v>2</v>
      </c>
      <c r="AO100" s="354"/>
      <c r="AP100" s="355">
        <f t="shared" si="58"/>
        <v>4</v>
      </c>
      <c r="AQ100" s="353">
        <v>0</v>
      </c>
      <c r="AR100" s="354"/>
      <c r="AS100" s="355">
        <f t="shared" si="59"/>
        <v>0</v>
      </c>
      <c r="AT100" s="353">
        <v>3</v>
      </c>
      <c r="AU100" s="354"/>
      <c r="AV100" s="355">
        <f t="shared" si="60"/>
        <v>9</v>
      </c>
      <c r="AW100" s="353">
        <v>2</v>
      </c>
      <c r="AX100" s="354"/>
      <c r="AY100" s="355">
        <f t="shared" si="61"/>
        <v>4</v>
      </c>
      <c r="AZ100" s="353">
        <v>2</v>
      </c>
      <c r="BA100" s="354"/>
      <c r="BB100" s="355">
        <f t="shared" si="62"/>
        <v>6</v>
      </c>
      <c r="BC100" s="353">
        <v>1</v>
      </c>
      <c r="BD100" s="354"/>
      <c r="BE100" s="355">
        <f t="shared" si="63"/>
        <v>4</v>
      </c>
      <c r="BF100" s="353">
        <v>2</v>
      </c>
      <c r="BG100" s="354"/>
      <c r="BH100" s="355">
        <f t="shared" si="64"/>
        <v>4</v>
      </c>
      <c r="BI100" s="353">
        <v>2</v>
      </c>
      <c r="BJ100" s="354"/>
      <c r="BK100" s="355">
        <f t="shared" si="65"/>
        <v>2</v>
      </c>
      <c r="BL100" s="356">
        <v>3</v>
      </c>
      <c r="BM100" s="357">
        <f t="shared" si="66"/>
        <v>315</v>
      </c>
      <c r="BO100" s="357">
        <f t="shared" si="67"/>
        <v>108</v>
      </c>
      <c r="BP100" s="357">
        <f t="shared" si="68"/>
        <v>81</v>
      </c>
      <c r="BQ100" s="357">
        <f t="shared" si="69"/>
        <v>66</v>
      </c>
      <c r="BR100" s="357">
        <f t="shared" si="70"/>
        <v>60</v>
      </c>
      <c r="BT100" s="329"/>
    </row>
    <row r="101" spans="1:72" ht="25.5" x14ac:dyDescent="0.25">
      <c r="A101" s="322"/>
      <c r="B101" s="94" t="s">
        <v>373</v>
      </c>
      <c r="C101" s="261">
        <v>0</v>
      </c>
      <c r="D101" s="353">
        <v>3</v>
      </c>
      <c r="E101" s="354"/>
      <c r="F101" s="355">
        <f t="shared" si="46"/>
        <v>15</v>
      </c>
      <c r="G101" s="353">
        <v>2</v>
      </c>
      <c r="H101" s="354"/>
      <c r="I101" s="355">
        <f t="shared" si="47"/>
        <v>6</v>
      </c>
      <c r="J101" s="353">
        <v>3</v>
      </c>
      <c r="K101" s="354"/>
      <c r="L101" s="367">
        <f t="shared" si="48"/>
        <v>6</v>
      </c>
      <c r="M101" s="353">
        <v>4</v>
      </c>
      <c r="N101" s="354"/>
      <c r="O101" s="355">
        <f t="shared" si="49"/>
        <v>12</v>
      </c>
      <c r="P101" s="353">
        <v>2</v>
      </c>
      <c r="Q101" s="354"/>
      <c r="R101" s="355">
        <f t="shared" si="50"/>
        <v>4</v>
      </c>
      <c r="S101" s="353">
        <v>3</v>
      </c>
      <c r="T101" s="354"/>
      <c r="U101" s="355">
        <f t="shared" si="51"/>
        <v>15</v>
      </c>
      <c r="V101" s="353">
        <v>2</v>
      </c>
      <c r="W101" s="354"/>
      <c r="X101" s="355">
        <f t="shared" si="52"/>
        <v>6</v>
      </c>
      <c r="Y101" s="353">
        <v>1</v>
      </c>
      <c r="Z101" s="354"/>
      <c r="AA101" s="355">
        <f t="shared" si="53"/>
        <v>1</v>
      </c>
      <c r="AB101" s="353">
        <v>1</v>
      </c>
      <c r="AC101" s="354"/>
      <c r="AD101" s="355">
        <f t="shared" si="54"/>
        <v>2</v>
      </c>
      <c r="AE101" s="353">
        <v>2</v>
      </c>
      <c r="AF101" s="354"/>
      <c r="AG101" s="355">
        <f t="shared" si="55"/>
        <v>6</v>
      </c>
      <c r="AH101" s="353">
        <v>1</v>
      </c>
      <c r="AI101" s="354"/>
      <c r="AJ101" s="355">
        <f t="shared" si="56"/>
        <v>5</v>
      </c>
      <c r="AK101" s="353">
        <v>1</v>
      </c>
      <c r="AL101" s="354"/>
      <c r="AM101" s="355">
        <f t="shared" si="57"/>
        <v>4</v>
      </c>
      <c r="AN101" s="353">
        <v>2</v>
      </c>
      <c r="AO101" s="354"/>
      <c r="AP101" s="355">
        <f t="shared" si="58"/>
        <v>4</v>
      </c>
      <c r="AQ101" s="353">
        <v>0</v>
      </c>
      <c r="AR101" s="354"/>
      <c r="AS101" s="355">
        <f t="shared" si="59"/>
        <v>0</v>
      </c>
      <c r="AT101" s="353">
        <v>3</v>
      </c>
      <c r="AU101" s="354"/>
      <c r="AV101" s="355">
        <f t="shared" si="60"/>
        <v>9</v>
      </c>
      <c r="AW101" s="353">
        <v>2</v>
      </c>
      <c r="AX101" s="354"/>
      <c r="AY101" s="355">
        <f t="shared" si="61"/>
        <v>4</v>
      </c>
      <c r="AZ101" s="353">
        <v>2</v>
      </c>
      <c r="BA101" s="354"/>
      <c r="BB101" s="355">
        <f t="shared" si="62"/>
        <v>6</v>
      </c>
      <c r="BC101" s="353">
        <v>1</v>
      </c>
      <c r="BD101" s="354"/>
      <c r="BE101" s="355">
        <f t="shared" si="63"/>
        <v>4</v>
      </c>
      <c r="BF101" s="353">
        <v>2</v>
      </c>
      <c r="BG101" s="354"/>
      <c r="BH101" s="355">
        <f t="shared" si="64"/>
        <v>4</v>
      </c>
      <c r="BI101" s="353">
        <v>2</v>
      </c>
      <c r="BJ101" s="354"/>
      <c r="BK101" s="355">
        <f t="shared" si="65"/>
        <v>2</v>
      </c>
      <c r="BL101" s="356">
        <v>3</v>
      </c>
      <c r="BM101" s="357">
        <f t="shared" si="66"/>
        <v>345</v>
      </c>
      <c r="BO101" s="357">
        <f t="shared" si="67"/>
        <v>129</v>
      </c>
      <c r="BP101" s="357">
        <f t="shared" si="68"/>
        <v>90</v>
      </c>
      <c r="BQ101" s="357">
        <f t="shared" si="69"/>
        <v>66</v>
      </c>
      <c r="BR101" s="357">
        <f t="shared" si="70"/>
        <v>60</v>
      </c>
      <c r="BT101" s="329"/>
    </row>
    <row r="102" spans="1:72" ht="76.5" x14ac:dyDescent="0.25">
      <c r="A102" s="322"/>
      <c r="B102" s="94" t="s">
        <v>374</v>
      </c>
      <c r="C102" s="261">
        <v>18</v>
      </c>
      <c r="D102" s="353">
        <v>1</v>
      </c>
      <c r="E102" s="354"/>
      <c r="F102" s="355">
        <f t="shared" si="46"/>
        <v>5</v>
      </c>
      <c r="G102" s="353">
        <v>2</v>
      </c>
      <c r="H102" s="354"/>
      <c r="I102" s="355">
        <f t="shared" si="47"/>
        <v>6</v>
      </c>
      <c r="J102" s="353">
        <v>3</v>
      </c>
      <c r="K102" s="354"/>
      <c r="L102" s="367">
        <f t="shared" si="48"/>
        <v>6</v>
      </c>
      <c r="M102" s="353">
        <v>3</v>
      </c>
      <c r="N102" s="354"/>
      <c r="O102" s="355">
        <f t="shared" si="49"/>
        <v>9</v>
      </c>
      <c r="P102" s="353">
        <v>2</v>
      </c>
      <c r="Q102" s="354"/>
      <c r="R102" s="355">
        <f t="shared" si="50"/>
        <v>4</v>
      </c>
      <c r="S102" s="353">
        <v>2</v>
      </c>
      <c r="T102" s="354"/>
      <c r="U102" s="355">
        <f t="shared" si="51"/>
        <v>10</v>
      </c>
      <c r="V102" s="353">
        <v>2</v>
      </c>
      <c r="W102" s="354"/>
      <c r="X102" s="355">
        <f t="shared" si="52"/>
        <v>6</v>
      </c>
      <c r="Y102" s="353">
        <v>1</v>
      </c>
      <c r="Z102" s="354"/>
      <c r="AA102" s="355">
        <f t="shared" si="53"/>
        <v>1</v>
      </c>
      <c r="AB102" s="353">
        <v>1</v>
      </c>
      <c r="AC102" s="354"/>
      <c r="AD102" s="355">
        <f t="shared" si="54"/>
        <v>2</v>
      </c>
      <c r="AE102" s="353">
        <v>1</v>
      </c>
      <c r="AF102" s="354"/>
      <c r="AG102" s="355">
        <f t="shared" si="55"/>
        <v>3</v>
      </c>
      <c r="AH102" s="353">
        <v>1</v>
      </c>
      <c r="AI102" s="354"/>
      <c r="AJ102" s="355">
        <f t="shared" si="56"/>
        <v>5</v>
      </c>
      <c r="AK102" s="353">
        <v>1</v>
      </c>
      <c r="AL102" s="354"/>
      <c r="AM102" s="355">
        <f t="shared" si="57"/>
        <v>4</v>
      </c>
      <c r="AN102" s="353">
        <v>1</v>
      </c>
      <c r="AO102" s="354"/>
      <c r="AP102" s="355">
        <f t="shared" si="58"/>
        <v>2</v>
      </c>
      <c r="AQ102" s="353">
        <v>0</v>
      </c>
      <c r="AR102" s="354"/>
      <c r="AS102" s="355">
        <f t="shared" si="59"/>
        <v>0</v>
      </c>
      <c r="AT102" s="353">
        <v>2</v>
      </c>
      <c r="AU102" s="354"/>
      <c r="AV102" s="355">
        <f t="shared" si="60"/>
        <v>6</v>
      </c>
      <c r="AW102" s="353">
        <v>2</v>
      </c>
      <c r="AX102" s="354"/>
      <c r="AY102" s="355">
        <f t="shared" si="61"/>
        <v>4</v>
      </c>
      <c r="AZ102" s="353">
        <v>2</v>
      </c>
      <c r="BA102" s="354"/>
      <c r="BB102" s="355">
        <f t="shared" si="62"/>
        <v>6</v>
      </c>
      <c r="BC102" s="353">
        <v>1</v>
      </c>
      <c r="BD102" s="354"/>
      <c r="BE102" s="355">
        <f t="shared" si="63"/>
        <v>4</v>
      </c>
      <c r="BF102" s="353">
        <v>1</v>
      </c>
      <c r="BG102" s="354"/>
      <c r="BH102" s="355">
        <f t="shared" si="64"/>
        <v>2</v>
      </c>
      <c r="BI102" s="353">
        <v>2</v>
      </c>
      <c r="BJ102" s="354"/>
      <c r="BK102" s="355">
        <f t="shared" si="65"/>
        <v>2</v>
      </c>
      <c r="BL102" s="356">
        <v>3</v>
      </c>
      <c r="BM102" s="357">
        <f t="shared" si="66"/>
        <v>261</v>
      </c>
      <c r="BO102" s="357">
        <f t="shared" si="67"/>
        <v>90</v>
      </c>
      <c r="BP102" s="357">
        <f t="shared" si="68"/>
        <v>66</v>
      </c>
      <c r="BQ102" s="357">
        <f t="shared" si="69"/>
        <v>51</v>
      </c>
      <c r="BR102" s="357">
        <f t="shared" si="70"/>
        <v>54</v>
      </c>
      <c r="BT102" s="329"/>
    </row>
    <row r="103" spans="1:72" x14ac:dyDescent="0.25">
      <c r="A103" s="322"/>
      <c r="B103" s="164" t="s">
        <v>561</v>
      </c>
      <c r="C103" s="417"/>
      <c r="D103" s="386"/>
      <c r="E103" s="354"/>
      <c r="F103" s="354"/>
      <c r="G103" s="386"/>
      <c r="H103" s="354"/>
      <c r="I103" s="354"/>
      <c r="J103" s="386"/>
      <c r="K103" s="354"/>
      <c r="L103" s="369"/>
      <c r="M103" s="386"/>
      <c r="N103" s="354"/>
      <c r="O103" s="354"/>
      <c r="P103" s="386"/>
      <c r="Q103" s="354"/>
      <c r="R103" s="354"/>
      <c r="S103" s="386"/>
      <c r="T103" s="354"/>
      <c r="U103" s="354"/>
      <c r="V103" s="386"/>
      <c r="W103" s="354"/>
      <c r="X103" s="354"/>
      <c r="Y103" s="386"/>
      <c r="Z103" s="354"/>
      <c r="AA103" s="354"/>
      <c r="AB103" s="386"/>
      <c r="AC103" s="354"/>
      <c r="AD103" s="354"/>
      <c r="AE103" s="386"/>
      <c r="AF103" s="354"/>
      <c r="AG103" s="354"/>
      <c r="AH103" s="386"/>
      <c r="AI103" s="354"/>
      <c r="AJ103" s="354"/>
      <c r="AK103" s="386"/>
      <c r="AL103" s="354"/>
      <c r="AM103" s="354"/>
      <c r="AN103" s="386"/>
      <c r="AO103" s="354"/>
      <c r="AP103" s="354"/>
      <c r="AQ103" s="386"/>
      <c r="AR103" s="354"/>
      <c r="AS103" s="354"/>
      <c r="AT103" s="386"/>
      <c r="AU103" s="354"/>
      <c r="AV103" s="354"/>
      <c r="AW103" s="386"/>
      <c r="AX103" s="354"/>
      <c r="AY103" s="354"/>
      <c r="AZ103" s="386"/>
      <c r="BA103" s="354"/>
      <c r="BB103" s="354"/>
      <c r="BC103" s="386"/>
      <c r="BD103" s="354"/>
      <c r="BE103" s="354"/>
      <c r="BF103" s="386"/>
      <c r="BG103" s="354"/>
      <c r="BH103" s="354"/>
      <c r="BI103" s="386"/>
      <c r="BJ103" s="354"/>
      <c r="BK103" s="354"/>
      <c r="BL103" s="354"/>
      <c r="BM103" s="357"/>
      <c r="BO103" s="357"/>
      <c r="BP103" s="357"/>
      <c r="BQ103" s="357"/>
      <c r="BR103" s="357"/>
      <c r="BT103" s="329"/>
    </row>
    <row r="104" spans="1:72" s="106" customFormat="1" x14ac:dyDescent="0.25">
      <c r="A104" s="322"/>
      <c r="B104" s="161"/>
      <c r="C104" s="100"/>
      <c r="D104" s="358"/>
      <c r="E104" s="359"/>
      <c r="F104" s="360"/>
      <c r="G104" s="358"/>
      <c r="H104" s="359"/>
      <c r="I104" s="360"/>
      <c r="J104" s="358"/>
      <c r="K104" s="359"/>
      <c r="L104" s="368"/>
      <c r="M104" s="358"/>
      <c r="N104" s="359"/>
      <c r="O104" s="360"/>
      <c r="P104" s="358"/>
      <c r="Q104" s="359"/>
      <c r="R104" s="360"/>
      <c r="S104" s="358"/>
      <c r="T104" s="359"/>
      <c r="U104" s="360"/>
      <c r="V104" s="358"/>
      <c r="W104" s="359"/>
      <c r="X104" s="360"/>
      <c r="Y104" s="358"/>
      <c r="Z104" s="359"/>
      <c r="AA104" s="360"/>
      <c r="AB104" s="358"/>
      <c r="AC104" s="359"/>
      <c r="AD104" s="360"/>
      <c r="AE104" s="358"/>
      <c r="AF104" s="359"/>
      <c r="AG104" s="360"/>
      <c r="AH104" s="358"/>
      <c r="AI104" s="359"/>
      <c r="AJ104" s="360"/>
      <c r="AK104" s="358"/>
      <c r="AL104" s="359"/>
      <c r="AM104" s="360"/>
      <c r="AN104" s="358"/>
      <c r="AO104" s="359"/>
      <c r="AP104" s="360"/>
      <c r="AQ104" s="358"/>
      <c r="AR104" s="359"/>
      <c r="AS104" s="360"/>
      <c r="AT104" s="358"/>
      <c r="AU104" s="359"/>
      <c r="AV104" s="360"/>
      <c r="AW104" s="358"/>
      <c r="AX104" s="359"/>
      <c r="AY104" s="360"/>
      <c r="AZ104" s="358"/>
      <c r="BA104" s="359"/>
      <c r="BB104" s="360"/>
      <c r="BC104" s="358"/>
      <c r="BD104" s="359"/>
      <c r="BE104" s="360"/>
      <c r="BF104" s="358"/>
      <c r="BG104" s="359"/>
      <c r="BH104" s="360"/>
      <c r="BI104" s="358"/>
      <c r="BJ104" s="359"/>
      <c r="BK104" s="360"/>
      <c r="BL104" s="360"/>
      <c r="BM104" s="361"/>
      <c r="BN104" s="221"/>
      <c r="BO104" s="357"/>
      <c r="BP104" s="357"/>
      <c r="BQ104" s="357"/>
      <c r="BR104" s="357"/>
      <c r="BT104" s="329"/>
    </row>
    <row r="105" spans="1:72" x14ac:dyDescent="0.25">
      <c r="A105" s="322"/>
      <c r="BO105" s="357"/>
      <c r="BP105" s="357"/>
      <c r="BQ105" s="357"/>
      <c r="BR105" s="357"/>
      <c r="BT105" s="329"/>
    </row>
    <row r="106" spans="1:72" x14ac:dyDescent="0.25">
      <c r="A106" s="322"/>
      <c r="B106" s="13" t="s">
        <v>115</v>
      </c>
      <c r="C106" s="28" t="s">
        <v>294</v>
      </c>
      <c r="D106" s="276" t="s">
        <v>128</v>
      </c>
      <c r="E106" s="340" t="s">
        <v>129</v>
      </c>
      <c r="F106" s="341" t="s">
        <v>130</v>
      </c>
      <c r="G106" s="276" t="s">
        <v>128</v>
      </c>
      <c r="H106" s="340" t="s">
        <v>129</v>
      </c>
      <c r="I106" s="341" t="s">
        <v>130</v>
      </c>
      <c r="J106" s="276" t="s">
        <v>128</v>
      </c>
      <c r="K106" s="340" t="s">
        <v>129</v>
      </c>
      <c r="L106" s="341" t="s">
        <v>130</v>
      </c>
      <c r="M106" s="276" t="s">
        <v>128</v>
      </c>
      <c r="N106" s="340" t="s">
        <v>129</v>
      </c>
      <c r="O106" s="341" t="s">
        <v>130</v>
      </c>
      <c r="P106" s="276" t="s">
        <v>128</v>
      </c>
      <c r="Q106" s="340" t="s">
        <v>129</v>
      </c>
      <c r="R106" s="341" t="s">
        <v>130</v>
      </c>
      <c r="S106" s="276" t="s">
        <v>128</v>
      </c>
      <c r="T106" s="340" t="s">
        <v>129</v>
      </c>
      <c r="U106" s="341" t="s">
        <v>130</v>
      </c>
      <c r="V106" s="276" t="s">
        <v>128</v>
      </c>
      <c r="W106" s="340" t="s">
        <v>129</v>
      </c>
      <c r="X106" s="341" t="s">
        <v>130</v>
      </c>
      <c r="Y106" s="276" t="s">
        <v>128</v>
      </c>
      <c r="Z106" s="340" t="s">
        <v>129</v>
      </c>
      <c r="AA106" s="341" t="s">
        <v>130</v>
      </c>
      <c r="AB106" s="276" t="s">
        <v>128</v>
      </c>
      <c r="AC106" s="340" t="s">
        <v>129</v>
      </c>
      <c r="AD106" s="341" t="s">
        <v>130</v>
      </c>
      <c r="AE106" s="276" t="s">
        <v>128</v>
      </c>
      <c r="AF106" s="340" t="s">
        <v>129</v>
      </c>
      <c r="AG106" s="341" t="s">
        <v>130</v>
      </c>
      <c r="AH106" s="276" t="s">
        <v>128</v>
      </c>
      <c r="AI106" s="340" t="s">
        <v>129</v>
      </c>
      <c r="AJ106" s="341" t="s">
        <v>130</v>
      </c>
      <c r="AK106" s="276" t="s">
        <v>128</v>
      </c>
      <c r="AL106" s="340" t="s">
        <v>129</v>
      </c>
      <c r="AM106" s="341" t="s">
        <v>130</v>
      </c>
      <c r="AN106" s="276" t="s">
        <v>128</v>
      </c>
      <c r="AO106" s="340" t="s">
        <v>129</v>
      </c>
      <c r="AP106" s="341" t="s">
        <v>130</v>
      </c>
      <c r="AQ106" s="276" t="s">
        <v>128</v>
      </c>
      <c r="AR106" s="340" t="s">
        <v>129</v>
      </c>
      <c r="AS106" s="341" t="s">
        <v>130</v>
      </c>
      <c r="AT106" s="276" t="s">
        <v>128</v>
      </c>
      <c r="AU106" s="340" t="s">
        <v>129</v>
      </c>
      <c r="AV106" s="341" t="s">
        <v>130</v>
      </c>
      <c r="AW106" s="276" t="s">
        <v>128</v>
      </c>
      <c r="AX106" s="340" t="s">
        <v>129</v>
      </c>
      <c r="AY106" s="341" t="s">
        <v>130</v>
      </c>
      <c r="AZ106" s="276" t="s">
        <v>128</v>
      </c>
      <c r="BA106" s="340" t="s">
        <v>129</v>
      </c>
      <c r="BB106" s="341" t="s">
        <v>130</v>
      </c>
      <c r="BC106" s="276" t="s">
        <v>128</v>
      </c>
      <c r="BD106" s="340" t="s">
        <v>129</v>
      </c>
      <c r="BE106" s="341" t="s">
        <v>130</v>
      </c>
      <c r="BF106" s="276" t="s">
        <v>128</v>
      </c>
      <c r="BG106" s="340" t="s">
        <v>129</v>
      </c>
      <c r="BH106" s="341" t="s">
        <v>130</v>
      </c>
      <c r="BI106" s="276" t="s">
        <v>128</v>
      </c>
      <c r="BJ106" s="340" t="s">
        <v>129</v>
      </c>
      <c r="BK106" s="341" t="s">
        <v>130</v>
      </c>
      <c r="BL106" s="341" t="s">
        <v>128</v>
      </c>
      <c r="BM106" s="350" t="s">
        <v>0</v>
      </c>
      <c r="BO106" s="357"/>
      <c r="BP106" s="357"/>
      <c r="BQ106" s="357"/>
      <c r="BR106" s="357"/>
      <c r="BT106" s="329"/>
    </row>
    <row r="107" spans="1:72" x14ac:dyDescent="0.25">
      <c r="A107" s="322"/>
      <c r="B107" s="10" t="s">
        <v>244</v>
      </c>
      <c r="C107" s="261">
        <v>0</v>
      </c>
      <c r="D107" s="353">
        <v>0</v>
      </c>
      <c r="E107" s="354"/>
      <c r="F107" s="355">
        <f>D107*E$10</f>
        <v>0</v>
      </c>
      <c r="G107" s="353">
        <v>5</v>
      </c>
      <c r="H107" s="354"/>
      <c r="I107" s="355">
        <f>G107*H$10</f>
        <v>15</v>
      </c>
      <c r="J107" s="353">
        <v>0</v>
      </c>
      <c r="K107" s="354"/>
      <c r="L107" s="355">
        <f>J107*K$10</f>
        <v>0</v>
      </c>
      <c r="M107" s="353">
        <v>0</v>
      </c>
      <c r="N107" s="354"/>
      <c r="O107" s="355">
        <f>M107*N$10</f>
        <v>0</v>
      </c>
      <c r="P107" s="353">
        <v>5</v>
      </c>
      <c r="Q107" s="354"/>
      <c r="R107" s="355">
        <f>P107*Q$10</f>
        <v>10</v>
      </c>
      <c r="S107" s="353">
        <v>0</v>
      </c>
      <c r="T107" s="354"/>
      <c r="U107" s="355">
        <f>S107*T$10</f>
        <v>0</v>
      </c>
      <c r="V107" s="353">
        <v>1</v>
      </c>
      <c r="W107" s="354"/>
      <c r="X107" s="355">
        <f>V107*W$10</f>
        <v>3</v>
      </c>
      <c r="Y107" s="353">
        <v>1</v>
      </c>
      <c r="Z107" s="354"/>
      <c r="AA107" s="355">
        <f>Y107*Z$10</f>
        <v>1</v>
      </c>
      <c r="AB107" s="353">
        <v>1</v>
      </c>
      <c r="AC107" s="354"/>
      <c r="AD107" s="355">
        <f>AB107*AC$10</f>
        <v>2</v>
      </c>
      <c r="AE107" s="353">
        <v>2</v>
      </c>
      <c r="AF107" s="354"/>
      <c r="AG107" s="355">
        <f>AE107*AF$10</f>
        <v>6</v>
      </c>
      <c r="AH107" s="353">
        <v>0</v>
      </c>
      <c r="AI107" s="354"/>
      <c r="AJ107" s="355">
        <f>AH107*AI$10</f>
        <v>0</v>
      </c>
      <c r="AK107" s="353">
        <v>1</v>
      </c>
      <c r="AL107" s="354"/>
      <c r="AM107" s="355">
        <f>AK107*AL$10</f>
        <v>4</v>
      </c>
      <c r="AN107" s="353">
        <v>1</v>
      </c>
      <c r="AO107" s="354"/>
      <c r="AP107" s="355">
        <f>AN107*AO$10</f>
        <v>2</v>
      </c>
      <c r="AQ107" s="353">
        <v>0</v>
      </c>
      <c r="AR107" s="354"/>
      <c r="AS107" s="355">
        <f>AQ107*AR$10</f>
        <v>0</v>
      </c>
      <c r="AT107" s="353">
        <v>1</v>
      </c>
      <c r="AU107" s="354"/>
      <c r="AV107" s="355">
        <f>AT107*AU$10</f>
        <v>3</v>
      </c>
      <c r="AW107" s="353">
        <v>1</v>
      </c>
      <c r="AX107" s="354"/>
      <c r="AY107" s="355">
        <f>AW107*AX$10</f>
        <v>2</v>
      </c>
      <c r="AZ107" s="353">
        <v>1</v>
      </c>
      <c r="BA107" s="354"/>
      <c r="BB107" s="355">
        <f>AZ107*BA$10</f>
        <v>3</v>
      </c>
      <c r="BC107" s="353">
        <v>1</v>
      </c>
      <c r="BD107" s="354"/>
      <c r="BE107" s="355">
        <f>BC107*BD$10</f>
        <v>4</v>
      </c>
      <c r="BF107" s="353">
        <v>1</v>
      </c>
      <c r="BG107" s="354"/>
      <c r="BH107" s="355">
        <f>BF107*BG$10</f>
        <v>2</v>
      </c>
      <c r="BI107" s="353">
        <v>1</v>
      </c>
      <c r="BJ107" s="354"/>
      <c r="BK107" s="355">
        <f>BI107*BJ$10</f>
        <v>1</v>
      </c>
      <c r="BL107" s="356">
        <v>3</v>
      </c>
      <c r="BM107" s="357">
        <f>(F107+I107+L107+O107+R107+U107+X107+AA107+AD107+AG107+AJ107+AM107+AP107+AS107+AV107+AY107+BB107+BE107+BH107+BK107)*BL107</f>
        <v>174</v>
      </c>
      <c r="BO107" s="357">
        <f t="shared" si="67"/>
        <v>75</v>
      </c>
      <c r="BP107" s="357">
        <f t="shared" si="68"/>
        <v>36</v>
      </c>
      <c r="BQ107" s="357">
        <f t="shared" si="69"/>
        <v>27</v>
      </c>
      <c r="BR107" s="357">
        <f t="shared" si="70"/>
        <v>36</v>
      </c>
      <c r="BT107" s="329"/>
    </row>
    <row r="108" spans="1:72" x14ac:dyDescent="0.25">
      <c r="A108" s="322"/>
      <c r="B108" s="10" t="s">
        <v>245</v>
      </c>
      <c r="C108" s="261">
        <v>0</v>
      </c>
      <c r="D108" s="353">
        <v>0</v>
      </c>
      <c r="E108" s="354"/>
      <c r="F108" s="355">
        <f>D108*E$10</f>
        <v>0</v>
      </c>
      <c r="G108" s="353">
        <v>4</v>
      </c>
      <c r="H108" s="354"/>
      <c r="I108" s="355">
        <f>G108*H$10</f>
        <v>12</v>
      </c>
      <c r="J108" s="353">
        <v>0</v>
      </c>
      <c r="K108" s="354"/>
      <c r="L108" s="355">
        <f>J108*K$10</f>
        <v>0</v>
      </c>
      <c r="M108" s="353">
        <v>0</v>
      </c>
      <c r="N108" s="354"/>
      <c r="O108" s="355">
        <f>M108*N$10</f>
        <v>0</v>
      </c>
      <c r="P108" s="353">
        <v>4</v>
      </c>
      <c r="Q108" s="354"/>
      <c r="R108" s="355">
        <f>P108*Q$10</f>
        <v>8</v>
      </c>
      <c r="S108" s="353">
        <v>0</v>
      </c>
      <c r="T108" s="354"/>
      <c r="U108" s="355">
        <f>S108*T$10</f>
        <v>0</v>
      </c>
      <c r="V108" s="353">
        <v>1</v>
      </c>
      <c r="W108" s="354"/>
      <c r="X108" s="355">
        <f>V108*W$10</f>
        <v>3</v>
      </c>
      <c r="Y108" s="353">
        <v>1</v>
      </c>
      <c r="Z108" s="354"/>
      <c r="AA108" s="355">
        <f>Y108*Z$10</f>
        <v>1</v>
      </c>
      <c r="AB108" s="353">
        <v>1</v>
      </c>
      <c r="AC108" s="354"/>
      <c r="AD108" s="355">
        <f>AB108*AC$10</f>
        <v>2</v>
      </c>
      <c r="AE108" s="353">
        <v>2</v>
      </c>
      <c r="AF108" s="354"/>
      <c r="AG108" s="355">
        <f>AE108*AF$10</f>
        <v>6</v>
      </c>
      <c r="AH108" s="353">
        <v>0</v>
      </c>
      <c r="AI108" s="354"/>
      <c r="AJ108" s="355">
        <f>AH108*AI$10</f>
        <v>0</v>
      </c>
      <c r="AK108" s="353">
        <v>1</v>
      </c>
      <c r="AL108" s="354"/>
      <c r="AM108" s="355">
        <f>AK108*AL$10</f>
        <v>4</v>
      </c>
      <c r="AN108" s="353">
        <v>1</v>
      </c>
      <c r="AO108" s="354"/>
      <c r="AP108" s="355">
        <f>AN108*AO$10</f>
        <v>2</v>
      </c>
      <c r="AQ108" s="353">
        <v>0</v>
      </c>
      <c r="AR108" s="354"/>
      <c r="AS108" s="355">
        <f>AQ108*AR$10</f>
        <v>0</v>
      </c>
      <c r="AT108" s="353">
        <v>1</v>
      </c>
      <c r="AU108" s="354"/>
      <c r="AV108" s="355">
        <f>AT108*AU$10</f>
        <v>3</v>
      </c>
      <c r="AW108" s="353">
        <v>1</v>
      </c>
      <c r="AX108" s="354"/>
      <c r="AY108" s="355">
        <f>AW108*AX$10</f>
        <v>2</v>
      </c>
      <c r="AZ108" s="353">
        <v>1</v>
      </c>
      <c r="BA108" s="354"/>
      <c r="BB108" s="355">
        <f>AZ108*BA$10</f>
        <v>3</v>
      </c>
      <c r="BC108" s="353">
        <v>1</v>
      </c>
      <c r="BD108" s="354"/>
      <c r="BE108" s="355">
        <f>BC108*BD$10</f>
        <v>4</v>
      </c>
      <c r="BF108" s="353">
        <v>1</v>
      </c>
      <c r="BG108" s="354"/>
      <c r="BH108" s="355">
        <f>BF108*BG$10</f>
        <v>2</v>
      </c>
      <c r="BI108" s="353">
        <v>1</v>
      </c>
      <c r="BJ108" s="354"/>
      <c r="BK108" s="355">
        <f>BI108*BJ$10</f>
        <v>1</v>
      </c>
      <c r="BL108" s="356">
        <v>3</v>
      </c>
      <c r="BM108" s="357">
        <f>(F108+I108+L108+O108+R108+U108+X108+AA108+AD108+AG108+AJ108+AM108+AP108+AS108+AV108+AY108+BB108+BE108+BH108+BK108)*BL108</f>
        <v>159</v>
      </c>
      <c r="BO108" s="357">
        <f t="shared" si="67"/>
        <v>60</v>
      </c>
      <c r="BP108" s="357">
        <f t="shared" si="68"/>
        <v>36</v>
      </c>
      <c r="BQ108" s="357">
        <f t="shared" si="69"/>
        <v>27</v>
      </c>
      <c r="BR108" s="357">
        <f t="shared" si="70"/>
        <v>36</v>
      </c>
      <c r="BT108" s="329"/>
    </row>
    <row r="109" spans="1:72" x14ac:dyDescent="0.25">
      <c r="A109" s="322"/>
      <c r="B109" s="10" t="s">
        <v>246</v>
      </c>
      <c r="C109" s="261">
        <v>0</v>
      </c>
      <c r="D109" s="353">
        <v>1</v>
      </c>
      <c r="E109" s="354"/>
      <c r="F109" s="355">
        <f>D109*E$10</f>
        <v>5</v>
      </c>
      <c r="G109" s="353">
        <v>5</v>
      </c>
      <c r="H109" s="354"/>
      <c r="I109" s="355">
        <f>G109*H$10</f>
        <v>15</v>
      </c>
      <c r="J109" s="353">
        <v>0</v>
      </c>
      <c r="K109" s="354"/>
      <c r="L109" s="355">
        <f>J109*K$10</f>
        <v>0</v>
      </c>
      <c r="M109" s="353">
        <v>1</v>
      </c>
      <c r="N109" s="354"/>
      <c r="O109" s="355">
        <f>M109*N$10</f>
        <v>3</v>
      </c>
      <c r="P109" s="353">
        <v>4</v>
      </c>
      <c r="Q109" s="354"/>
      <c r="R109" s="355">
        <f>P109*Q$10</f>
        <v>8</v>
      </c>
      <c r="S109" s="353">
        <v>0</v>
      </c>
      <c r="T109" s="354"/>
      <c r="U109" s="355">
        <f>S109*T$10</f>
        <v>0</v>
      </c>
      <c r="V109" s="353">
        <v>2</v>
      </c>
      <c r="W109" s="354"/>
      <c r="X109" s="355">
        <f>V109*W$10</f>
        <v>6</v>
      </c>
      <c r="Y109" s="353">
        <v>1</v>
      </c>
      <c r="Z109" s="354"/>
      <c r="AA109" s="355">
        <f>Y109*Z$10</f>
        <v>1</v>
      </c>
      <c r="AB109" s="353">
        <v>1</v>
      </c>
      <c r="AC109" s="354"/>
      <c r="AD109" s="355">
        <f>AB109*AC$10</f>
        <v>2</v>
      </c>
      <c r="AE109" s="353">
        <v>2</v>
      </c>
      <c r="AF109" s="354"/>
      <c r="AG109" s="355">
        <f>AE109*AF$10</f>
        <v>6</v>
      </c>
      <c r="AH109" s="353">
        <v>0</v>
      </c>
      <c r="AI109" s="354"/>
      <c r="AJ109" s="355">
        <f>AH109*AI$10</f>
        <v>0</v>
      </c>
      <c r="AK109" s="353">
        <v>1</v>
      </c>
      <c r="AL109" s="354"/>
      <c r="AM109" s="355">
        <f>AK109*AL$10</f>
        <v>4</v>
      </c>
      <c r="AN109" s="353">
        <v>1</v>
      </c>
      <c r="AO109" s="354"/>
      <c r="AP109" s="355">
        <f>AN109*AO$10</f>
        <v>2</v>
      </c>
      <c r="AQ109" s="353">
        <v>0</v>
      </c>
      <c r="AR109" s="354"/>
      <c r="AS109" s="355">
        <f>AQ109*AR$10</f>
        <v>0</v>
      </c>
      <c r="AT109" s="353">
        <v>1</v>
      </c>
      <c r="AU109" s="354"/>
      <c r="AV109" s="355">
        <f>AT109*AU$10</f>
        <v>3</v>
      </c>
      <c r="AW109" s="353">
        <v>2</v>
      </c>
      <c r="AX109" s="354"/>
      <c r="AY109" s="355">
        <f>AW109*AX$10</f>
        <v>4</v>
      </c>
      <c r="AZ109" s="353">
        <v>1</v>
      </c>
      <c r="BA109" s="354"/>
      <c r="BB109" s="355">
        <f>AZ109*BA$10</f>
        <v>3</v>
      </c>
      <c r="BC109" s="353">
        <v>1</v>
      </c>
      <c r="BD109" s="354"/>
      <c r="BE109" s="355">
        <f>BC109*BD$10</f>
        <v>4</v>
      </c>
      <c r="BF109" s="353">
        <v>1</v>
      </c>
      <c r="BG109" s="354"/>
      <c r="BH109" s="355">
        <f>BF109*BG$10</f>
        <v>2</v>
      </c>
      <c r="BI109" s="353">
        <v>1</v>
      </c>
      <c r="BJ109" s="354"/>
      <c r="BK109" s="355">
        <f>BI109*BJ$10</f>
        <v>1</v>
      </c>
      <c r="BL109" s="356">
        <v>3</v>
      </c>
      <c r="BM109" s="357">
        <f>(F109+I109+L109+O109+R109+U109+X109+AA109+AD109+AG109+AJ109+AM109+AP109+AS109+AV109+AY109+BB109+BE109+BH109+BK109)*BL109</f>
        <v>207</v>
      </c>
      <c r="BO109" s="357">
        <f t="shared" si="67"/>
        <v>93</v>
      </c>
      <c r="BP109" s="357">
        <f t="shared" si="68"/>
        <v>45</v>
      </c>
      <c r="BQ109" s="357">
        <f t="shared" si="69"/>
        <v>27</v>
      </c>
      <c r="BR109" s="357">
        <f t="shared" si="70"/>
        <v>42</v>
      </c>
      <c r="BT109" s="329"/>
    </row>
    <row r="110" spans="1:72" s="106" customFormat="1" x14ac:dyDescent="0.25">
      <c r="A110" s="322"/>
      <c r="B110" s="109"/>
      <c r="C110" s="100"/>
      <c r="D110" s="358"/>
      <c r="E110" s="359"/>
      <c r="F110" s="360"/>
      <c r="G110" s="358"/>
      <c r="H110" s="359"/>
      <c r="I110" s="360"/>
      <c r="J110" s="358"/>
      <c r="K110" s="359"/>
      <c r="L110" s="360"/>
      <c r="M110" s="358"/>
      <c r="N110" s="359"/>
      <c r="O110" s="360"/>
      <c r="P110" s="358"/>
      <c r="Q110" s="359"/>
      <c r="R110" s="360"/>
      <c r="S110" s="358"/>
      <c r="T110" s="359"/>
      <c r="U110" s="360"/>
      <c r="V110" s="358"/>
      <c r="W110" s="359"/>
      <c r="X110" s="360"/>
      <c r="Y110" s="358"/>
      <c r="Z110" s="359"/>
      <c r="AA110" s="360"/>
      <c r="AB110" s="358"/>
      <c r="AC110" s="359"/>
      <c r="AD110" s="360"/>
      <c r="AE110" s="358"/>
      <c r="AF110" s="359"/>
      <c r="AG110" s="360"/>
      <c r="AH110" s="358"/>
      <c r="AI110" s="359"/>
      <c r="AJ110" s="360"/>
      <c r="AK110" s="358"/>
      <c r="AL110" s="359"/>
      <c r="AM110" s="360"/>
      <c r="AN110" s="358"/>
      <c r="AO110" s="359"/>
      <c r="AP110" s="360"/>
      <c r="AQ110" s="358"/>
      <c r="AR110" s="359"/>
      <c r="AS110" s="360"/>
      <c r="AT110" s="358"/>
      <c r="AU110" s="359"/>
      <c r="AV110" s="360"/>
      <c r="AW110" s="358"/>
      <c r="AX110" s="359"/>
      <c r="AY110" s="360"/>
      <c r="AZ110" s="358"/>
      <c r="BA110" s="359"/>
      <c r="BB110" s="360"/>
      <c r="BC110" s="358"/>
      <c r="BD110" s="359"/>
      <c r="BE110" s="360"/>
      <c r="BF110" s="358"/>
      <c r="BG110" s="359"/>
      <c r="BH110" s="360"/>
      <c r="BI110" s="358"/>
      <c r="BJ110" s="359"/>
      <c r="BK110" s="360"/>
      <c r="BL110" s="360"/>
      <c r="BM110" s="361"/>
      <c r="BN110" s="221"/>
      <c r="BO110" s="357"/>
      <c r="BP110" s="357"/>
      <c r="BQ110" s="357"/>
      <c r="BR110" s="357"/>
      <c r="BT110" s="329"/>
    </row>
    <row r="111" spans="1:72" x14ac:dyDescent="0.25">
      <c r="A111" s="322"/>
      <c r="BO111" s="357"/>
      <c r="BP111" s="357"/>
      <c r="BQ111" s="357"/>
      <c r="BR111" s="357"/>
      <c r="BT111" s="329"/>
    </row>
    <row r="112" spans="1:72" x14ac:dyDescent="0.25">
      <c r="A112" s="322"/>
      <c r="B112" s="13" t="s">
        <v>116</v>
      </c>
      <c r="C112" s="28" t="s">
        <v>294</v>
      </c>
      <c r="D112" s="276" t="s">
        <v>128</v>
      </c>
      <c r="E112" s="340" t="s">
        <v>129</v>
      </c>
      <c r="F112" s="341" t="s">
        <v>130</v>
      </c>
      <c r="G112" s="276" t="s">
        <v>128</v>
      </c>
      <c r="H112" s="340" t="s">
        <v>129</v>
      </c>
      <c r="I112" s="341" t="s">
        <v>130</v>
      </c>
      <c r="J112" s="276" t="s">
        <v>128</v>
      </c>
      <c r="K112" s="340" t="s">
        <v>129</v>
      </c>
      <c r="L112" s="341" t="s">
        <v>130</v>
      </c>
      <c r="M112" s="276" t="s">
        <v>128</v>
      </c>
      <c r="N112" s="340" t="s">
        <v>129</v>
      </c>
      <c r="O112" s="341" t="s">
        <v>130</v>
      </c>
      <c r="P112" s="276" t="s">
        <v>128</v>
      </c>
      <c r="Q112" s="340" t="s">
        <v>129</v>
      </c>
      <c r="R112" s="341" t="s">
        <v>130</v>
      </c>
      <c r="S112" s="276" t="s">
        <v>128</v>
      </c>
      <c r="T112" s="340" t="s">
        <v>129</v>
      </c>
      <c r="U112" s="341" t="s">
        <v>130</v>
      </c>
      <c r="V112" s="276" t="s">
        <v>128</v>
      </c>
      <c r="W112" s="340" t="s">
        <v>129</v>
      </c>
      <c r="X112" s="341" t="s">
        <v>130</v>
      </c>
      <c r="Y112" s="276" t="s">
        <v>128</v>
      </c>
      <c r="Z112" s="340" t="s">
        <v>129</v>
      </c>
      <c r="AA112" s="341" t="s">
        <v>130</v>
      </c>
      <c r="AB112" s="276" t="s">
        <v>128</v>
      </c>
      <c r="AC112" s="340" t="s">
        <v>129</v>
      </c>
      <c r="AD112" s="341" t="s">
        <v>130</v>
      </c>
      <c r="AE112" s="276" t="s">
        <v>128</v>
      </c>
      <c r="AF112" s="340" t="s">
        <v>129</v>
      </c>
      <c r="AG112" s="341" t="s">
        <v>130</v>
      </c>
      <c r="AH112" s="276" t="s">
        <v>128</v>
      </c>
      <c r="AI112" s="340" t="s">
        <v>129</v>
      </c>
      <c r="AJ112" s="341" t="s">
        <v>130</v>
      </c>
      <c r="AK112" s="276" t="s">
        <v>128</v>
      </c>
      <c r="AL112" s="340" t="s">
        <v>129</v>
      </c>
      <c r="AM112" s="341" t="s">
        <v>130</v>
      </c>
      <c r="AN112" s="276" t="s">
        <v>128</v>
      </c>
      <c r="AO112" s="340" t="s">
        <v>129</v>
      </c>
      <c r="AP112" s="341" t="s">
        <v>130</v>
      </c>
      <c r="AQ112" s="276" t="s">
        <v>128</v>
      </c>
      <c r="AR112" s="340" t="s">
        <v>129</v>
      </c>
      <c r="AS112" s="341" t="s">
        <v>130</v>
      </c>
      <c r="AT112" s="276" t="s">
        <v>128</v>
      </c>
      <c r="AU112" s="340" t="s">
        <v>129</v>
      </c>
      <c r="AV112" s="341" t="s">
        <v>130</v>
      </c>
      <c r="AW112" s="276" t="s">
        <v>128</v>
      </c>
      <c r="AX112" s="340" t="s">
        <v>129</v>
      </c>
      <c r="AY112" s="341" t="s">
        <v>130</v>
      </c>
      <c r="AZ112" s="276" t="s">
        <v>128</v>
      </c>
      <c r="BA112" s="340" t="s">
        <v>129</v>
      </c>
      <c r="BB112" s="341" t="s">
        <v>130</v>
      </c>
      <c r="BC112" s="276" t="s">
        <v>128</v>
      </c>
      <c r="BD112" s="340" t="s">
        <v>129</v>
      </c>
      <c r="BE112" s="341" t="s">
        <v>130</v>
      </c>
      <c r="BF112" s="276" t="s">
        <v>128</v>
      </c>
      <c r="BG112" s="340" t="s">
        <v>129</v>
      </c>
      <c r="BH112" s="341" t="s">
        <v>130</v>
      </c>
      <c r="BI112" s="276" t="s">
        <v>128</v>
      </c>
      <c r="BJ112" s="340" t="s">
        <v>129</v>
      </c>
      <c r="BK112" s="341" t="s">
        <v>130</v>
      </c>
      <c r="BL112" s="341" t="s">
        <v>128</v>
      </c>
      <c r="BM112" s="350" t="s">
        <v>0</v>
      </c>
      <c r="BO112" s="357"/>
      <c r="BP112" s="357"/>
      <c r="BQ112" s="357"/>
      <c r="BR112" s="357"/>
      <c r="BT112" s="329"/>
    </row>
    <row r="113" spans="1:72" x14ac:dyDescent="0.25">
      <c r="A113" s="322"/>
      <c r="B113" s="10" t="s">
        <v>248</v>
      </c>
      <c r="C113" s="261">
        <v>0</v>
      </c>
      <c r="D113" s="353">
        <v>0</v>
      </c>
      <c r="E113" s="354"/>
      <c r="F113" s="355">
        <f>D113*E$10</f>
        <v>0</v>
      </c>
      <c r="G113" s="353">
        <v>0</v>
      </c>
      <c r="H113" s="354"/>
      <c r="I113" s="355">
        <f>G113*H$10</f>
        <v>0</v>
      </c>
      <c r="J113" s="353">
        <v>0</v>
      </c>
      <c r="K113" s="354"/>
      <c r="L113" s="355">
        <f>J113*K$10</f>
        <v>0</v>
      </c>
      <c r="M113" s="353">
        <v>0</v>
      </c>
      <c r="N113" s="354"/>
      <c r="O113" s="355">
        <f>M113*N$10</f>
        <v>0</v>
      </c>
      <c r="P113" s="353">
        <v>0</v>
      </c>
      <c r="Q113" s="354"/>
      <c r="R113" s="355">
        <f>P113*Q$10</f>
        <v>0</v>
      </c>
      <c r="S113" s="353">
        <v>2</v>
      </c>
      <c r="T113" s="354"/>
      <c r="U113" s="355">
        <f>S113*T$10</f>
        <v>10</v>
      </c>
      <c r="V113" s="353">
        <v>2</v>
      </c>
      <c r="W113" s="354"/>
      <c r="X113" s="355">
        <f>V113*W$10</f>
        <v>6</v>
      </c>
      <c r="Y113" s="353">
        <v>1</v>
      </c>
      <c r="Z113" s="354"/>
      <c r="AA113" s="355">
        <f>Y113*Z$10</f>
        <v>1</v>
      </c>
      <c r="AB113" s="353">
        <v>1</v>
      </c>
      <c r="AC113" s="354"/>
      <c r="AD113" s="355">
        <f>AB113*AC$10</f>
        <v>2</v>
      </c>
      <c r="AE113" s="353">
        <v>1</v>
      </c>
      <c r="AF113" s="354"/>
      <c r="AG113" s="355">
        <f>AE113*AF$10</f>
        <v>3</v>
      </c>
      <c r="AH113" s="353">
        <v>1</v>
      </c>
      <c r="AI113" s="354"/>
      <c r="AJ113" s="355">
        <f>AH113*AI$10</f>
        <v>5</v>
      </c>
      <c r="AK113" s="353">
        <v>1</v>
      </c>
      <c r="AL113" s="354"/>
      <c r="AM113" s="355">
        <f>AK113*AL$10</f>
        <v>4</v>
      </c>
      <c r="AN113" s="353">
        <v>2</v>
      </c>
      <c r="AO113" s="354"/>
      <c r="AP113" s="355">
        <f>AN113*AO$10</f>
        <v>4</v>
      </c>
      <c r="AQ113" s="353">
        <v>0</v>
      </c>
      <c r="AR113" s="354"/>
      <c r="AS113" s="355">
        <f>AQ113*AR$10</f>
        <v>0</v>
      </c>
      <c r="AT113" s="353">
        <v>2</v>
      </c>
      <c r="AU113" s="354"/>
      <c r="AV113" s="355">
        <f>AT113*AU$10</f>
        <v>6</v>
      </c>
      <c r="AW113" s="353">
        <v>2</v>
      </c>
      <c r="AX113" s="354"/>
      <c r="AY113" s="355">
        <f>AW113*AX$10</f>
        <v>4</v>
      </c>
      <c r="AZ113" s="353">
        <v>1</v>
      </c>
      <c r="BA113" s="354"/>
      <c r="BB113" s="355">
        <f>AZ113*BA$10</f>
        <v>3</v>
      </c>
      <c r="BC113" s="353">
        <v>2</v>
      </c>
      <c r="BD113" s="354"/>
      <c r="BE113" s="355">
        <f>BC113*BD$10</f>
        <v>8</v>
      </c>
      <c r="BF113" s="353">
        <v>2</v>
      </c>
      <c r="BG113" s="354"/>
      <c r="BH113" s="355">
        <f>BF113*BG$10</f>
        <v>4</v>
      </c>
      <c r="BI113" s="353">
        <v>1</v>
      </c>
      <c r="BJ113" s="354"/>
      <c r="BK113" s="355">
        <f>BI113*BJ$10</f>
        <v>1</v>
      </c>
      <c r="BL113" s="356">
        <v>3</v>
      </c>
      <c r="BM113" s="357">
        <f>(F113+I113+L113+O113+R113+U113+X113+AA113+AD113+AG113+AJ113+AM113+AP113+AS113+AV113+AY113+BB113+BE113+BH113+BK113)*BL113</f>
        <v>183</v>
      </c>
      <c r="BO113" s="357">
        <f t="shared" si="67"/>
        <v>0</v>
      </c>
      <c r="BP113" s="357">
        <f t="shared" si="68"/>
        <v>66</v>
      </c>
      <c r="BQ113" s="357">
        <f t="shared" si="69"/>
        <v>57</v>
      </c>
      <c r="BR113" s="357">
        <f t="shared" si="70"/>
        <v>60</v>
      </c>
      <c r="BT113" s="329"/>
    </row>
    <row r="114" spans="1:72" x14ac:dyDescent="0.25">
      <c r="A114" s="322"/>
      <c r="BO114" s="357"/>
      <c r="BP114" s="357"/>
      <c r="BQ114" s="357"/>
      <c r="BR114" s="357"/>
      <c r="BT114" s="329"/>
    </row>
    <row r="115" spans="1:72" x14ac:dyDescent="0.25">
      <c r="A115" s="322"/>
      <c r="B115" s="13" t="s">
        <v>117</v>
      </c>
      <c r="C115" s="28" t="s">
        <v>294</v>
      </c>
      <c r="D115" s="276" t="s">
        <v>128</v>
      </c>
      <c r="E115" s="340" t="s">
        <v>129</v>
      </c>
      <c r="F115" s="341" t="s">
        <v>130</v>
      </c>
      <c r="G115" s="276" t="s">
        <v>128</v>
      </c>
      <c r="H115" s="340" t="s">
        <v>129</v>
      </c>
      <c r="I115" s="341" t="s">
        <v>130</v>
      </c>
      <c r="J115" s="276" t="s">
        <v>128</v>
      </c>
      <c r="K115" s="340" t="s">
        <v>129</v>
      </c>
      <c r="L115" s="341" t="s">
        <v>130</v>
      </c>
      <c r="M115" s="276" t="s">
        <v>128</v>
      </c>
      <c r="N115" s="340" t="s">
        <v>129</v>
      </c>
      <c r="O115" s="341" t="s">
        <v>130</v>
      </c>
      <c r="P115" s="276" t="s">
        <v>128</v>
      </c>
      <c r="Q115" s="340" t="s">
        <v>129</v>
      </c>
      <c r="R115" s="341" t="s">
        <v>130</v>
      </c>
      <c r="S115" s="276" t="s">
        <v>128</v>
      </c>
      <c r="T115" s="340" t="s">
        <v>129</v>
      </c>
      <c r="U115" s="341" t="s">
        <v>130</v>
      </c>
      <c r="V115" s="276" t="s">
        <v>128</v>
      </c>
      <c r="W115" s="340" t="s">
        <v>129</v>
      </c>
      <c r="X115" s="341" t="s">
        <v>130</v>
      </c>
      <c r="Y115" s="276" t="s">
        <v>128</v>
      </c>
      <c r="Z115" s="340" t="s">
        <v>129</v>
      </c>
      <c r="AA115" s="341" t="s">
        <v>130</v>
      </c>
      <c r="AB115" s="276" t="s">
        <v>128</v>
      </c>
      <c r="AC115" s="340" t="s">
        <v>129</v>
      </c>
      <c r="AD115" s="341" t="s">
        <v>130</v>
      </c>
      <c r="AE115" s="276" t="s">
        <v>128</v>
      </c>
      <c r="AF115" s="340" t="s">
        <v>129</v>
      </c>
      <c r="AG115" s="341" t="s">
        <v>130</v>
      </c>
      <c r="AH115" s="276" t="s">
        <v>128</v>
      </c>
      <c r="AI115" s="340" t="s">
        <v>129</v>
      </c>
      <c r="AJ115" s="341" t="s">
        <v>130</v>
      </c>
      <c r="AK115" s="276" t="s">
        <v>128</v>
      </c>
      <c r="AL115" s="340" t="s">
        <v>129</v>
      </c>
      <c r="AM115" s="341" t="s">
        <v>130</v>
      </c>
      <c r="AN115" s="276" t="s">
        <v>128</v>
      </c>
      <c r="AO115" s="340" t="s">
        <v>129</v>
      </c>
      <c r="AP115" s="341" t="s">
        <v>130</v>
      </c>
      <c r="AQ115" s="276" t="s">
        <v>128</v>
      </c>
      <c r="AR115" s="340" t="s">
        <v>129</v>
      </c>
      <c r="AS115" s="341" t="s">
        <v>130</v>
      </c>
      <c r="AT115" s="276" t="s">
        <v>128</v>
      </c>
      <c r="AU115" s="340" t="s">
        <v>129</v>
      </c>
      <c r="AV115" s="341" t="s">
        <v>130</v>
      </c>
      <c r="AW115" s="276" t="s">
        <v>128</v>
      </c>
      <c r="AX115" s="340" t="s">
        <v>129</v>
      </c>
      <c r="AY115" s="341" t="s">
        <v>130</v>
      </c>
      <c r="AZ115" s="276" t="s">
        <v>128</v>
      </c>
      <c r="BA115" s="340" t="s">
        <v>129</v>
      </c>
      <c r="BB115" s="341" t="s">
        <v>130</v>
      </c>
      <c r="BC115" s="276" t="s">
        <v>128</v>
      </c>
      <c r="BD115" s="340" t="s">
        <v>129</v>
      </c>
      <c r="BE115" s="341" t="s">
        <v>130</v>
      </c>
      <c r="BF115" s="276" t="s">
        <v>128</v>
      </c>
      <c r="BG115" s="340" t="s">
        <v>129</v>
      </c>
      <c r="BH115" s="341" t="s">
        <v>130</v>
      </c>
      <c r="BI115" s="276" t="s">
        <v>128</v>
      </c>
      <c r="BJ115" s="340" t="s">
        <v>129</v>
      </c>
      <c r="BK115" s="341" t="s">
        <v>130</v>
      </c>
      <c r="BL115" s="341" t="s">
        <v>128</v>
      </c>
      <c r="BM115" s="350" t="s">
        <v>0</v>
      </c>
      <c r="BO115" s="357"/>
      <c r="BP115" s="357"/>
      <c r="BQ115" s="357"/>
      <c r="BR115" s="357"/>
      <c r="BT115" s="329"/>
    </row>
    <row r="116" spans="1:72" x14ac:dyDescent="0.25">
      <c r="A116" s="322"/>
      <c r="B116" s="10" t="s">
        <v>247</v>
      </c>
      <c r="C116" s="261">
        <v>1</v>
      </c>
      <c r="D116" s="353">
        <v>0</v>
      </c>
      <c r="E116" s="354"/>
      <c r="F116" s="355">
        <f>D116*E$10</f>
        <v>0</v>
      </c>
      <c r="G116" s="353">
        <v>0</v>
      </c>
      <c r="H116" s="354"/>
      <c r="I116" s="355">
        <f>G116*H$10</f>
        <v>0</v>
      </c>
      <c r="J116" s="353">
        <v>0</v>
      </c>
      <c r="K116" s="354"/>
      <c r="L116" s="355">
        <f>J116*K$10</f>
        <v>0</v>
      </c>
      <c r="M116" s="353">
        <v>0</v>
      </c>
      <c r="N116" s="354"/>
      <c r="O116" s="355">
        <f>M116*N$10</f>
        <v>0</v>
      </c>
      <c r="P116" s="353">
        <v>0</v>
      </c>
      <c r="Q116" s="354"/>
      <c r="R116" s="355">
        <f>P116*Q$10</f>
        <v>0</v>
      </c>
      <c r="S116" s="353">
        <v>2</v>
      </c>
      <c r="T116" s="354"/>
      <c r="U116" s="355">
        <f>S116*T$10</f>
        <v>10</v>
      </c>
      <c r="V116" s="353">
        <v>1</v>
      </c>
      <c r="W116" s="354"/>
      <c r="X116" s="355">
        <f>V116*W$10</f>
        <v>3</v>
      </c>
      <c r="Y116" s="353">
        <v>1</v>
      </c>
      <c r="Z116" s="354"/>
      <c r="AA116" s="355">
        <f>Y116*Z$10</f>
        <v>1</v>
      </c>
      <c r="AB116" s="353">
        <v>1</v>
      </c>
      <c r="AC116" s="354"/>
      <c r="AD116" s="355">
        <f>AB116*AC$10</f>
        <v>2</v>
      </c>
      <c r="AE116" s="353">
        <v>1</v>
      </c>
      <c r="AF116" s="354"/>
      <c r="AG116" s="355">
        <f>AE116*AF$10</f>
        <v>3</v>
      </c>
      <c r="AH116" s="353">
        <v>1</v>
      </c>
      <c r="AI116" s="354"/>
      <c r="AJ116" s="355">
        <f>AH116*AI$10</f>
        <v>5</v>
      </c>
      <c r="AK116" s="353">
        <v>1</v>
      </c>
      <c r="AL116" s="354"/>
      <c r="AM116" s="355">
        <f>AK116*AL$10</f>
        <v>4</v>
      </c>
      <c r="AN116" s="353">
        <v>1</v>
      </c>
      <c r="AO116" s="354"/>
      <c r="AP116" s="355">
        <f>AN116*AO$10</f>
        <v>2</v>
      </c>
      <c r="AQ116" s="353">
        <v>0</v>
      </c>
      <c r="AR116" s="354"/>
      <c r="AS116" s="355">
        <f>AQ116*AR$10</f>
        <v>0</v>
      </c>
      <c r="AT116" s="353">
        <v>1</v>
      </c>
      <c r="AU116" s="354"/>
      <c r="AV116" s="355">
        <f>AT116*AU$10</f>
        <v>3</v>
      </c>
      <c r="AW116" s="353">
        <v>1</v>
      </c>
      <c r="AX116" s="354"/>
      <c r="AY116" s="355">
        <f>AW116*AX$10</f>
        <v>2</v>
      </c>
      <c r="AZ116" s="353">
        <v>1</v>
      </c>
      <c r="BA116" s="354"/>
      <c r="BB116" s="355">
        <f>AZ116*BA$10</f>
        <v>3</v>
      </c>
      <c r="BC116" s="353">
        <v>1</v>
      </c>
      <c r="BD116" s="354"/>
      <c r="BE116" s="355">
        <f>BC116*BD$10</f>
        <v>4</v>
      </c>
      <c r="BF116" s="353">
        <v>1</v>
      </c>
      <c r="BG116" s="354"/>
      <c r="BH116" s="355">
        <f>BF116*BG$10</f>
        <v>2</v>
      </c>
      <c r="BI116" s="353">
        <v>1</v>
      </c>
      <c r="BJ116" s="354"/>
      <c r="BK116" s="355">
        <f>BI116*BJ$10</f>
        <v>1</v>
      </c>
      <c r="BL116" s="356">
        <v>3</v>
      </c>
      <c r="BM116" s="357">
        <f>(F116+I116+L116+O116+R116+U116+X116+AA116+AD116+AG116+AJ116+AM116+AP116+AS116+AV116+AY116+BB116+BE116+BH116+BK116)*BL116</f>
        <v>135</v>
      </c>
      <c r="BO116" s="357">
        <f t="shared" si="67"/>
        <v>0</v>
      </c>
      <c r="BP116" s="357">
        <f t="shared" si="68"/>
        <v>57</v>
      </c>
      <c r="BQ116" s="357">
        <f t="shared" si="69"/>
        <v>42</v>
      </c>
      <c r="BR116" s="357">
        <f t="shared" si="70"/>
        <v>36</v>
      </c>
      <c r="BT116" s="329"/>
    </row>
    <row r="117" spans="1:72" x14ac:dyDescent="0.25">
      <c r="A117" s="322"/>
      <c r="BO117" s="357"/>
      <c r="BP117" s="357"/>
      <c r="BQ117" s="357"/>
      <c r="BR117" s="357"/>
      <c r="BT117" s="329"/>
    </row>
    <row r="118" spans="1:72" x14ac:dyDescent="0.25">
      <c r="A118" s="322"/>
      <c r="B118" s="13" t="s">
        <v>118</v>
      </c>
      <c r="C118" s="28" t="s">
        <v>294</v>
      </c>
      <c r="D118" s="276" t="s">
        <v>128</v>
      </c>
      <c r="E118" s="340" t="s">
        <v>129</v>
      </c>
      <c r="F118" s="341" t="s">
        <v>130</v>
      </c>
      <c r="G118" s="276" t="s">
        <v>128</v>
      </c>
      <c r="H118" s="340" t="s">
        <v>129</v>
      </c>
      <c r="I118" s="341" t="s">
        <v>130</v>
      </c>
      <c r="J118" s="276" t="s">
        <v>128</v>
      </c>
      <c r="K118" s="340" t="s">
        <v>129</v>
      </c>
      <c r="L118" s="341" t="s">
        <v>130</v>
      </c>
      <c r="M118" s="276" t="s">
        <v>128</v>
      </c>
      <c r="N118" s="340" t="s">
        <v>129</v>
      </c>
      <c r="O118" s="341" t="s">
        <v>130</v>
      </c>
      <c r="P118" s="276" t="s">
        <v>128</v>
      </c>
      <c r="Q118" s="340" t="s">
        <v>129</v>
      </c>
      <c r="R118" s="341" t="s">
        <v>130</v>
      </c>
      <c r="S118" s="276" t="s">
        <v>128</v>
      </c>
      <c r="T118" s="340" t="s">
        <v>129</v>
      </c>
      <c r="U118" s="341" t="s">
        <v>130</v>
      </c>
      <c r="V118" s="276" t="s">
        <v>128</v>
      </c>
      <c r="W118" s="340" t="s">
        <v>129</v>
      </c>
      <c r="X118" s="341" t="s">
        <v>130</v>
      </c>
      <c r="Y118" s="276" t="s">
        <v>128</v>
      </c>
      <c r="Z118" s="340" t="s">
        <v>129</v>
      </c>
      <c r="AA118" s="341" t="s">
        <v>130</v>
      </c>
      <c r="AB118" s="276" t="s">
        <v>128</v>
      </c>
      <c r="AC118" s="340" t="s">
        <v>129</v>
      </c>
      <c r="AD118" s="341" t="s">
        <v>130</v>
      </c>
      <c r="AE118" s="276" t="s">
        <v>128</v>
      </c>
      <c r="AF118" s="340" t="s">
        <v>129</v>
      </c>
      <c r="AG118" s="341" t="s">
        <v>130</v>
      </c>
      <c r="AH118" s="276" t="s">
        <v>128</v>
      </c>
      <c r="AI118" s="340" t="s">
        <v>129</v>
      </c>
      <c r="AJ118" s="341" t="s">
        <v>130</v>
      </c>
      <c r="AK118" s="276" t="s">
        <v>128</v>
      </c>
      <c r="AL118" s="340" t="s">
        <v>129</v>
      </c>
      <c r="AM118" s="341" t="s">
        <v>130</v>
      </c>
      <c r="AN118" s="276" t="s">
        <v>128</v>
      </c>
      <c r="AO118" s="340" t="s">
        <v>129</v>
      </c>
      <c r="AP118" s="341" t="s">
        <v>130</v>
      </c>
      <c r="AQ118" s="276" t="s">
        <v>128</v>
      </c>
      <c r="AR118" s="340" t="s">
        <v>129</v>
      </c>
      <c r="AS118" s="341" t="s">
        <v>130</v>
      </c>
      <c r="AT118" s="276" t="s">
        <v>128</v>
      </c>
      <c r="AU118" s="340" t="s">
        <v>129</v>
      </c>
      <c r="AV118" s="341" t="s">
        <v>130</v>
      </c>
      <c r="AW118" s="276" t="s">
        <v>128</v>
      </c>
      <c r="AX118" s="340" t="s">
        <v>129</v>
      </c>
      <c r="AY118" s="341" t="s">
        <v>130</v>
      </c>
      <c r="AZ118" s="276" t="s">
        <v>128</v>
      </c>
      <c r="BA118" s="340" t="s">
        <v>129</v>
      </c>
      <c r="BB118" s="341" t="s">
        <v>130</v>
      </c>
      <c r="BC118" s="276" t="s">
        <v>128</v>
      </c>
      <c r="BD118" s="340" t="s">
        <v>129</v>
      </c>
      <c r="BE118" s="341" t="s">
        <v>130</v>
      </c>
      <c r="BF118" s="276" t="s">
        <v>128</v>
      </c>
      <c r="BG118" s="340" t="s">
        <v>129</v>
      </c>
      <c r="BH118" s="341" t="s">
        <v>130</v>
      </c>
      <c r="BI118" s="276" t="s">
        <v>128</v>
      </c>
      <c r="BJ118" s="340" t="s">
        <v>129</v>
      </c>
      <c r="BK118" s="341" t="s">
        <v>130</v>
      </c>
      <c r="BL118" s="341" t="s">
        <v>128</v>
      </c>
      <c r="BM118" s="350" t="s">
        <v>0</v>
      </c>
      <c r="BO118" s="357"/>
      <c r="BP118" s="357"/>
      <c r="BQ118" s="357"/>
      <c r="BR118" s="357"/>
      <c r="BT118" s="329"/>
    </row>
    <row r="119" spans="1:72" x14ac:dyDescent="0.25">
      <c r="A119" s="322"/>
      <c r="B119" s="10" t="s">
        <v>250</v>
      </c>
      <c r="C119" s="261"/>
      <c r="D119" s="353">
        <v>1</v>
      </c>
      <c r="E119" s="354"/>
      <c r="F119" s="355">
        <f>D119*E$10</f>
        <v>5</v>
      </c>
      <c r="G119" s="353">
        <v>5</v>
      </c>
      <c r="H119" s="354"/>
      <c r="I119" s="355">
        <f>G119*H$10</f>
        <v>15</v>
      </c>
      <c r="J119" s="353">
        <v>4</v>
      </c>
      <c r="K119" s="354"/>
      <c r="L119" s="355">
        <f>J119*K$10</f>
        <v>8</v>
      </c>
      <c r="M119" s="353">
        <v>3</v>
      </c>
      <c r="N119" s="354"/>
      <c r="O119" s="355">
        <f>M119*N$10</f>
        <v>9</v>
      </c>
      <c r="P119" s="353">
        <v>4</v>
      </c>
      <c r="Q119" s="354"/>
      <c r="R119" s="355">
        <f>P119*Q$10</f>
        <v>8</v>
      </c>
      <c r="S119" s="353">
        <v>2</v>
      </c>
      <c r="T119" s="354"/>
      <c r="U119" s="355">
        <f>S119*T$10</f>
        <v>10</v>
      </c>
      <c r="V119" s="353">
        <v>2</v>
      </c>
      <c r="W119" s="354"/>
      <c r="X119" s="355">
        <f>V119*W$10</f>
        <v>6</v>
      </c>
      <c r="Y119" s="353">
        <v>2</v>
      </c>
      <c r="Z119" s="354"/>
      <c r="AA119" s="355">
        <f>Y119*Z$10</f>
        <v>2</v>
      </c>
      <c r="AB119" s="353">
        <v>1</v>
      </c>
      <c r="AC119" s="354"/>
      <c r="AD119" s="355">
        <f>AB119*AC$10</f>
        <v>2</v>
      </c>
      <c r="AE119" s="353">
        <v>2</v>
      </c>
      <c r="AF119" s="354"/>
      <c r="AG119" s="355">
        <f>AE119*AF$10</f>
        <v>6</v>
      </c>
      <c r="AH119" s="353">
        <v>1</v>
      </c>
      <c r="AI119" s="354"/>
      <c r="AJ119" s="355">
        <f>AH119*AI$10</f>
        <v>5</v>
      </c>
      <c r="AK119" s="353">
        <v>1</v>
      </c>
      <c r="AL119" s="354"/>
      <c r="AM119" s="355">
        <f>AK119*AL$10</f>
        <v>4</v>
      </c>
      <c r="AN119" s="353">
        <v>1</v>
      </c>
      <c r="AO119" s="354"/>
      <c r="AP119" s="355">
        <f>AN119*AO$10</f>
        <v>2</v>
      </c>
      <c r="AQ119" s="353">
        <v>0</v>
      </c>
      <c r="AR119" s="354"/>
      <c r="AS119" s="355">
        <f>AQ119*AR$10</f>
        <v>0</v>
      </c>
      <c r="AT119" s="353">
        <v>1</v>
      </c>
      <c r="AU119" s="354"/>
      <c r="AV119" s="355">
        <f>AT119*AU$10</f>
        <v>3</v>
      </c>
      <c r="AW119" s="353">
        <v>2</v>
      </c>
      <c r="AX119" s="354"/>
      <c r="AY119" s="355">
        <f>AW119*AX$10</f>
        <v>4</v>
      </c>
      <c r="AZ119" s="353">
        <v>2</v>
      </c>
      <c r="BA119" s="354"/>
      <c r="BB119" s="355">
        <f>AZ119*BA$10</f>
        <v>6</v>
      </c>
      <c r="BC119" s="353">
        <v>2</v>
      </c>
      <c r="BD119" s="354"/>
      <c r="BE119" s="355">
        <f>BC119*BD$10</f>
        <v>8</v>
      </c>
      <c r="BF119" s="353">
        <v>2</v>
      </c>
      <c r="BG119" s="354"/>
      <c r="BH119" s="355">
        <f>BF119*BG$10</f>
        <v>4</v>
      </c>
      <c r="BI119" s="353">
        <v>1</v>
      </c>
      <c r="BJ119" s="354"/>
      <c r="BK119" s="355">
        <f>BI119*BJ$10</f>
        <v>1</v>
      </c>
      <c r="BL119" s="356">
        <v>3</v>
      </c>
      <c r="BM119" s="357">
        <f>(F119+I119+L119+O119+R119+U119+X119+AA119+AD119+AG119+AJ119+AM119+AP119+AS119+AV119+AY119+BB119+BE119+BH119+BK119)*BL119</f>
        <v>324</v>
      </c>
      <c r="BO119" s="357">
        <f t="shared" si="67"/>
        <v>135</v>
      </c>
      <c r="BP119" s="357">
        <f t="shared" si="68"/>
        <v>78</v>
      </c>
      <c r="BQ119" s="357">
        <f t="shared" si="69"/>
        <v>42</v>
      </c>
      <c r="BR119" s="357">
        <f t="shared" si="70"/>
        <v>69</v>
      </c>
      <c r="BT119" s="329"/>
    </row>
    <row r="120" spans="1:72" x14ac:dyDescent="0.25">
      <c r="A120" s="322"/>
      <c r="BO120" s="357"/>
      <c r="BP120" s="357"/>
      <c r="BQ120" s="357"/>
      <c r="BR120" s="357"/>
      <c r="BT120" s="329"/>
    </row>
    <row r="121" spans="1:72" x14ac:dyDescent="0.25">
      <c r="A121" s="322"/>
      <c r="B121" s="13" t="s">
        <v>119</v>
      </c>
      <c r="C121" s="28" t="s">
        <v>294</v>
      </c>
      <c r="D121" s="276" t="s">
        <v>128</v>
      </c>
      <c r="E121" s="340" t="s">
        <v>129</v>
      </c>
      <c r="F121" s="341" t="s">
        <v>130</v>
      </c>
      <c r="G121" s="276" t="s">
        <v>128</v>
      </c>
      <c r="H121" s="340" t="s">
        <v>129</v>
      </c>
      <c r="I121" s="341" t="s">
        <v>130</v>
      </c>
      <c r="J121" s="276" t="s">
        <v>128</v>
      </c>
      <c r="K121" s="340" t="s">
        <v>129</v>
      </c>
      <c r="L121" s="341" t="s">
        <v>130</v>
      </c>
      <c r="M121" s="276" t="s">
        <v>128</v>
      </c>
      <c r="N121" s="340" t="s">
        <v>129</v>
      </c>
      <c r="O121" s="341" t="s">
        <v>130</v>
      </c>
      <c r="P121" s="276" t="s">
        <v>128</v>
      </c>
      <c r="Q121" s="340" t="s">
        <v>129</v>
      </c>
      <c r="R121" s="341" t="s">
        <v>130</v>
      </c>
      <c r="S121" s="276" t="s">
        <v>128</v>
      </c>
      <c r="T121" s="340" t="s">
        <v>129</v>
      </c>
      <c r="U121" s="341" t="s">
        <v>130</v>
      </c>
      <c r="V121" s="276" t="s">
        <v>128</v>
      </c>
      <c r="W121" s="340" t="s">
        <v>129</v>
      </c>
      <c r="X121" s="341" t="s">
        <v>130</v>
      </c>
      <c r="Y121" s="276" t="s">
        <v>128</v>
      </c>
      <c r="Z121" s="340" t="s">
        <v>129</v>
      </c>
      <c r="AA121" s="341" t="s">
        <v>130</v>
      </c>
      <c r="AB121" s="276" t="s">
        <v>128</v>
      </c>
      <c r="AC121" s="340" t="s">
        <v>129</v>
      </c>
      <c r="AD121" s="341" t="s">
        <v>130</v>
      </c>
      <c r="AE121" s="276" t="s">
        <v>128</v>
      </c>
      <c r="AF121" s="340" t="s">
        <v>129</v>
      </c>
      <c r="AG121" s="341" t="s">
        <v>130</v>
      </c>
      <c r="AH121" s="276" t="s">
        <v>128</v>
      </c>
      <c r="AI121" s="340" t="s">
        <v>129</v>
      </c>
      <c r="AJ121" s="341" t="s">
        <v>130</v>
      </c>
      <c r="AK121" s="276" t="s">
        <v>128</v>
      </c>
      <c r="AL121" s="340" t="s">
        <v>129</v>
      </c>
      <c r="AM121" s="341" t="s">
        <v>130</v>
      </c>
      <c r="AN121" s="276" t="s">
        <v>128</v>
      </c>
      <c r="AO121" s="340" t="s">
        <v>129</v>
      </c>
      <c r="AP121" s="341" t="s">
        <v>130</v>
      </c>
      <c r="AQ121" s="276" t="s">
        <v>128</v>
      </c>
      <c r="AR121" s="340" t="s">
        <v>129</v>
      </c>
      <c r="AS121" s="341" t="s">
        <v>130</v>
      </c>
      <c r="AT121" s="276" t="s">
        <v>128</v>
      </c>
      <c r="AU121" s="340" t="s">
        <v>129</v>
      </c>
      <c r="AV121" s="341" t="s">
        <v>130</v>
      </c>
      <c r="AW121" s="276" t="s">
        <v>128</v>
      </c>
      <c r="AX121" s="340" t="s">
        <v>129</v>
      </c>
      <c r="AY121" s="341" t="s">
        <v>130</v>
      </c>
      <c r="AZ121" s="276" t="s">
        <v>128</v>
      </c>
      <c r="BA121" s="340" t="s">
        <v>129</v>
      </c>
      <c r="BB121" s="341" t="s">
        <v>130</v>
      </c>
      <c r="BC121" s="276" t="s">
        <v>128</v>
      </c>
      <c r="BD121" s="340" t="s">
        <v>129</v>
      </c>
      <c r="BE121" s="341" t="s">
        <v>130</v>
      </c>
      <c r="BF121" s="276" t="s">
        <v>128</v>
      </c>
      <c r="BG121" s="340" t="s">
        <v>129</v>
      </c>
      <c r="BH121" s="341" t="s">
        <v>130</v>
      </c>
      <c r="BI121" s="276" t="s">
        <v>128</v>
      </c>
      <c r="BJ121" s="340" t="s">
        <v>129</v>
      </c>
      <c r="BK121" s="341" t="s">
        <v>130</v>
      </c>
      <c r="BL121" s="341" t="s">
        <v>128</v>
      </c>
      <c r="BM121" s="350" t="s">
        <v>0</v>
      </c>
      <c r="BO121" s="357"/>
      <c r="BP121" s="357"/>
      <c r="BQ121" s="357"/>
      <c r="BR121" s="357"/>
      <c r="BT121" s="329"/>
    </row>
    <row r="122" spans="1:72" x14ac:dyDescent="0.25">
      <c r="A122" s="322"/>
      <c r="B122" s="10" t="s">
        <v>249</v>
      </c>
      <c r="C122" s="261">
        <v>1</v>
      </c>
      <c r="D122" s="353">
        <v>0</v>
      </c>
      <c r="E122" s="354"/>
      <c r="F122" s="355">
        <f>D122*E$10</f>
        <v>0</v>
      </c>
      <c r="G122" s="353">
        <v>4</v>
      </c>
      <c r="H122" s="354"/>
      <c r="I122" s="355">
        <f>G122*H$10</f>
        <v>12</v>
      </c>
      <c r="J122" s="353">
        <v>4</v>
      </c>
      <c r="K122" s="354"/>
      <c r="L122" s="355">
        <f>J122*K$10</f>
        <v>8</v>
      </c>
      <c r="M122" s="353">
        <v>2</v>
      </c>
      <c r="N122" s="354"/>
      <c r="O122" s="355">
        <f>M122*N$10</f>
        <v>6</v>
      </c>
      <c r="P122" s="353">
        <v>3</v>
      </c>
      <c r="Q122" s="354"/>
      <c r="R122" s="355">
        <f>P122*Q$10</f>
        <v>6</v>
      </c>
      <c r="S122" s="353">
        <v>2</v>
      </c>
      <c r="T122" s="354"/>
      <c r="U122" s="355">
        <f>S122*T$10</f>
        <v>10</v>
      </c>
      <c r="V122" s="353">
        <v>1</v>
      </c>
      <c r="W122" s="354"/>
      <c r="X122" s="355">
        <f>V122*W$10</f>
        <v>3</v>
      </c>
      <c r="Y122" s="353">
        <v>1</v>
      </c>
      <c r="Z122" s="354"/>
      <c r="AA122" s="355">
        <f>Y122*Z$10</f>
        <v>1</v>
      </c>
      <c r="AB122" s="353">
        <v>1</v>
      </c>
      <c r="AC122" s="354"/>
      <c r="AD122" s="355">
        <f>AB122*AC$10</f>
        <v>2</v>
      </c>
      <c r="AE122" s="353">
        <v>1</v>
      </c>
      <c r="AF122" s="354"/>
      <c r="AG122" s="355">
        <f>AE122*AF$10</f>
        <v>3</v>
      </c>
      <c r="AH122" s="353">
        <v>1</v>
      </c>
      <c r="AI122" s="354"/>
      <c r="AJ122" s="355">
        <f>AH122*AI$10</f>
        <v>5</v>
      </c>
      <c r="AK122" s="353">
        <v>1</v>
      </c>
      <c r="AL122" s="354"/>
      <c r="AM122" s="355">
        <f>AK122*AL$10</f>
        <v>4</v>
      </c>
      <c r="AN122" s="353">
        <v>1</v>
      </c>
      <c r="AO122" s="354"/>
      <c r="AP122" s="355">
        <f>AN122*AO$10</f>
        <v>2</v>
      </c>
      <c r="AQ122" s="353">
        <v>0</v>
      </c>
      <c r="AR122" s="354"/>
      <c r="AS122" s="355">
        <f>AQ122*AR$10</f>
        <v>0</v>
      </c>
      <c r="AT122" s="353">
        <v>1</v>
      </c>
      <c r="AU122" s="354"/>
      <c r="AV122" s="355">
        <f>AT122*AU$10</f>
        <v>3</v>
      </c>
      <c r="AW122" s="353">
        <v>2</v>
      </c>
      <c r="AX122" s="354"/>
      <c r="AY122" s="355">
        <f>AW122*AX$10</f>
        <v>4</v>
      </c>
      <c r="AZ122" s="353">
        <v>2</v>
      </c>
      <c r="BA122" s="354"/>
      <c r="BB122" s="355">
        <f>AZ122*BA$10</f>
        <v>6</v>
      </c>
      <c r="BC122" s="353">
        <v>1</v>
      </c>
      <c r="BD122" s="354"/>
      <c r="BE122" s="355">
        <f>BC122*BD$10</f>
        <v>4</v>
      </c>
      <c r="BF122" s="353">
        <v>2</v>
      </c>
      <c r="BG122" s="354"/>
      <c r="BH122" s="355">
        <f>BF122*BG$10</f>
        <v>4</v>
      </c>
      <c r="BI122" s="353">
        <v>2</v>
      </c>
      <c r="BJ122" s="354"/>
      <c r="BK122" s="355">
        <f>BI122*BJ$10</f>
        <v>2</v>
      </c>
      <c r="BL122" s="356">
        <v>3</v>
      </c>
      <c r="BM122" s="357">
        <f>(F122+I122+L122+O122+R122+U122+X122+AA122+AD122+AG122+AJ122+AM122+AP122+AS122+AV122+AY122+BB122+BE122+BH122+BK122)*BL122</f>
        <v>255</v>
      </c>
      <c r="BO122" s="357">
        <f t="shared" si="67"/>
        <v>96</v>
      </c>
      <c r="BP122" s="357">
        <f t="shared" si="68"/>
        <v>57</v>
      </c>
      <c r="BQ122" s="357">
        <f t="shared" si="69"/>
        <v>42</v>
      </c>
      <c r="BR122" s="357">
        <f t="shared" si="70"/>
        <v>60</v>
      </c>
      <c r="BT122" s="329"/>
    </row>
    <row r="123" spans="1:72" x14ac:dyDescent="0.25">
      <c r="A123" s="322"/>
      <c r="AM123" s="355"/>
      <c r="BO123" s="357"/>
      <c r="BP123" s="357"/>
      <c r="BQ123" s="357"/>
      <c r="BR123" s="357"/>
      <c r="BT123" s="329"/>
    </row>
    <row r="124" spans="1:72" x14ac:dyDescent="0.25">
      <c r="A124" s="322"/>
      <c r="B124" s="13" t="s">
        <v>120</v>
      </c>
      <c r="C124" s="28" t="s">
        <v>294</v>
      </c>
      <c r="D124" s="276" t="s">
        <v>128</v>
      </c>
      <c r="E124" s="340" t="s">
        <v>129</v>
      </c>
      <c r="F124" s="341" t="s">
        <v>130</v>
      </c>
      <c r="G124" s="276" t="s">
        <v>128</v>
      </c>
      <c r="H124" s="340" t="s">
        <v>129</v>
      </c>
      <c r="I124" s="341" t="s">
        <v>130</v>
      </c>
      <c r="J124" s="276" t="s">
        <v>128</v>
      </c>
      <c r="K124" s="340" t="s">
        <v>129</v>
      </c>
      <c r="L124" s="341" t="s">
        <v>130</v>
      </c>
      <c r="M124" s="276" t="s">
        <v>128</v>
      </c>
      <c r="N124" s="340" t="s">
        <v>129</v>
      </c>
      <c r="O124" s="341" t="s">
        <v>130</v>
      </c>
      <c r="P124" s="276" t="s">
        <v>128</v>
      </c>
      <c r="Q124" s="340" t="s">
        <v>129</v>
      </c>
      <c r="R124" s="341" t="s">
        <v>130</v>
      </c>
      <c r="S124" s="276" t="s">
        <v>128</v>
      </c>
      <c r="T124" s="340" t="s">
        <v>129</v>
      </c>
      <c r="U124" s="341" t="s">
        <v>130</v>
      </c>
      <c r="V124" s="276" t="s">
        <v>128</v>
      </c>
      <c r="W124" s="340" t="s">
        <v>129</v>
      </c>
      <c r="X124" s="341" t="s">
        <v>130</v>
      </c>
      <c r="Y124" s="276" t="s">
        <v>128</v>
      </c>
      <c r="Z124" s="340" t="s">
        <v>129</v>
      </c>
      <c r="AA124" s="341" t="s">
        <v>130</v>
      </c>
      <c r="AB124" s="276" t="s">
        <v>128</v>
      </c>
      <c r="AC124" s="340" t="s">
        <v>129</v>
      </c>
      <c r="AD124" s="341" t="s">
        <v>130</v>
      </c>
      <c r="AE124" s="276" t="s">
        <v>128</v>
      </c>
      <c r="AF124" s="340" t="s">
        <v>129</v>
      </c>
      <c r="AG124" s="341" t="s">
        <v>130</v>
      </c>
      <c r="AH124" s="276" t="s">
        <v>128</v>
      </c>
      <c r="AI124" s="340" t="s">
        <v>129</v>
      </c>
      <c r="AJ124" s="341" t="s">
        <v>130</v>
      </c>
      <c r="AK124" s="276" t="s">
        <v>128</v>
      </c>
      <c r="AL124" s="340" t="s">
        <v>129</v>
      </c>
      <c r="AM124" s="341" t="s">
        <v>130</v>
      </c>
      <c r="AN124" s="276" t="s">
        <v>128</v>
      </c>
      <c r="AO124" s="340" t="s">
        <v>129</v>
      </c>
      <c r="AP124" s="341" t="s">
        <v>130</v>
      </c>
      <c r="AQ124" s="276" t="s">
        <v>128</v>
      </c>
      <c r="AR124" s="340" t="s">
        <v>129</v>
      </c>
      <c r="AS124" s="341" t="s">
        <v>130</v>
      </c>
      <c r="AT124" s="276" t="s">
        <v>128</v>
      </c>
      <c r="AU124" s="340" t="s">
        <v>129</v>
      </c>
      <c r="AV124" s="341" t="s">
        <v>130</v>
      </c>
      <c r="AW124" s="276" t="s">
        <v>128</v>
      </c>
      <c r="AX124" s="340" t="s">
        <v>129</v>
      </c>
      <c r="AY124" s="341" t="s">
        <v>130</v>
      </c>
      <c r="AZ124" s="276" t="s">
        <v>128</v>
      </c>
      <c r="BA124" s="340" t="s">
        <v>129</v>
      </c>
      <c r="BB124" s="341" t="s">
        <v>130</v>
      </c>
      <c r="BC124" s="276" t="s">
        <v>128</v>
      </c>
      <c r="BD124" s="340" t="s">
        <v>129</v>
      </c>
      <c r="BE124" s="341" t="s">
        <v>130</v>
      </c>
      <c r="BF124" s="276" t="s">
        <v>128</v>
      </c>
      <c r="BG124" s="340" t="s">
        <v>129</v>
      </c>
      <c r="BH124" s="341" t="s">
        <v>130</v>
      </c>
      <c r="BI124" s="276" t="s">
        <v>128</v>
      </c>
      <c r="BJ124" s="340" t="s">
        <v>129</v>
      </c>
      <c r="BK124" s="341" t="s">
        <v>130</v>
      </c>
      <c r="BL124" s="341" t="s">
        <v>128</v>
      </c>
      <c r="BM124" s="350" t="s">
        <v>0</v>
      </c>
      <c r="BO124" s="357"/>
      <c r="BP124" s="357"/>
      <c r="BQ124" s="357"/>
      <c r="BR124" s="357"/>
      <c r="BT124" s="329"/>
    </row>
    <row r="125" spans="1:72" x14ac:dyDescent="0.25">
      <c r="A125" s="322"/>
      <c r="B125" s="10" t="s">
        <v>251</v>
      </c>
      <c r="C125" s="261">
        <v>1</v>
      </c>
      <c r="D125" s="353">
        <v>0</v>
      </c>
      <c r="E125" s="369"/>
      <c r="F125" s="355">
        <f>D125*E$10</f>
        <v>0</v>
      </c>
      <c r="G125" s="353">
        <v>5</v>
      </c>
      <c r="H125" s="369"/>
      <c r="I125" s="355">
        <f>G125*H$10</f>
        <v>15</v>
      </c>
      <c r="J125" s="353">
        <v>1</v>
      </c>
      <c r="K125" s="369"/>
      <c r="L125" s="355">
        <f>J125*K$10</f>
        <v>2</v>
      </c>
      <c r="M125" s="353">
        <v>1</v>
      </c>
      <c r="N125" s="369"/>
      <c r="O125" s="355">
        <f>M125*N$10</f>
        <v>3</v>
      </c>
      <c r="P125" s="353">
        <v>3</v>
      </c>
      <c r="Q125" s="369"/>
      <c r="R125" s="355">
        <f>P125*Q$10</f>
        <v>6</v>
      </c>
      <c r="S125" s="353">
        <v>0</v>
      </c>
      <c r="T125" s="369"/>
      <c r="U125" s="355">
        <f>S125*T$10</f>
        <v>0</v>
      </c>
      <c r="V125" s="353">
        <v>1</v>
      </c>
      <c r="W125" s="369"/>
      <c r="X125" s="355">
        <f>V125*W$10</f>
        <v>3</v>
      </c>
      <c r="Y125" s="353">
        <v>1</v>
      </c>
      <c r="Z125" s="369"/>
      <c r="AA125" s="355">
        <f>Y125*Z$10</f>
        <v>1</v>
      </c>
      <c r="AB125" s="353">
        <v>1</v>
      </c>
      <c r="AC125" s="369"/>
      <c r="AD125" s="355">
        <f>AB125*AC$10</f>
        <v>2</v>
      </c>
      <c r="AE125" s="353">
        <v>2</v>
      </c>
      <c r="AF125" s="369"/>
      <c r="AG125" s="355">
        <f>AE125*AF$10</f>
        <v>6</v>
      </c>
      <c r="AH125" s="353">
        <v>1</v>
      </c>
      <c r="AI125" s="369"/>
      <c r="AJ125" s="355">
        <f>AH125*AI$10</f>
        <v>5</v>
      </c>
      <c r="AK125" s="353">
        <v>1</v>
      </c>
      <c r="AL125" s="369"/>
      <c r="AM125" s="355">
        <f>AK125*AL$10</f>
        <v>4</v>
      </c>
      <c r="AN125" s="353">
        <v>1</v>
      </c>
      <c r="AO125" s="369"/>
      <c r="AP125" s="355">
        <f>AN125*AO$10</f>
        <v>2</v>
      </c>
      <c r="AQ125" s="353">
        <v>0</v>
      </c>
      <c r="AR125" s="369"/>
      <c r="AS125" s="355">
        <f>AQ125*AR$10</f>
        <v>0</v>
      </c>
      <c r="AT125" s="353">
        <v>0</v>
      </c>
      <c r="AU125" s="369"/>
      <c r="AV125" s="355">
        <f>AT125*AU$10</f>
        <v>0</v>
      </c>
      <c r="AW125" s="353">
        <v>2</v>
      </c>
      <c r="AX125" s="369"/>
      <c r="AY125" s="355">
        <f>AW125*AX$10</f>
        <v>4</v>
      </c>
      <c r="AZ125" s="353">
        <v>2</v>
      </c>
      <c r="BA125" s="369"/>
      <c r="BB125" s="355">
        <f>AZ125*BA$10</f>
        <v>6</v>
      </c>
      <c r="BC125" s="353">
        <v>1</v>
      </c>
      <c r="BD125" s="369"/>
      <c r="BE125" s="355">
        <f>BC125*BD$10</f>
        <v>4</v>
      </c>
      <c r="BF125" s="353">
        <v>1</v>
      </c>
      <c r="BG125" s="369"/>
      <c r="BH125" s="355">
        <f>BF125*BG$10</f>
        <v>2</v>
      </c>
      <c r="BI125" s="353">
        <v>2</v>
      </c>
      <c r="BJ125" s="369"/>
      <c r="BK125" s="355">
        <f>BI125*BJ$10</f>
        <v>2</v>
      </c>
      <c r="BL125" s="356">
        <v>5</v>
      </c>
      <c r="BM125" s="357">
        <f>(F125+I125+L125+O125+R125+U125+X125+AA125+AD125+AG125+AJ125+AM125+AP125+AS125+AV125+AY125+BB125+BE125+BH125+BK125)*BL125</f>
        <v>335</v>
      </c>
      <c r="BO125" s="357">
        <f t="shared" si="67"/>
        <v>130</v>
      </c>
      <c r="BP125" s="357">
        <f t="shared" si="68"/>
        <v>60</v>
      </c>
      <c r="BQ125" s="357">
        <f t="shared" si="69"/>
        <v>55</v>
      </c>
      <c r="BR125" s="357">
        <f t="shared" si="70"/>
        <v>90</v>
      </c>
      <c r="BT125" s="329"/>
    </row>
    <row r="126" spans="1:72" x14ac:dyDescent="0.25">
      <c r="A126" s="322"/>
      <c r="B126" s="10" t="s">
        <v>252</v>
      </c>
      <c r="C126" s="261">
        <v>1</v>
      </c>
      <c r="D126" s="353">
        <v>0</v>
      </c>
      <c r="E126" s="369"/>
      <c r="F126" s="355">
        <f>D126*E$10</f>
        <v>0</v>
      </c>
      <c r="G126" s="353">
        <v>5</v>
      </c>
      <c r="H126" s="369"/>
      <c r="I126" s="355">
        <f>G126*H$10</f>
        <v>15</v>
      </c>
      <c r="J126" s="353">
        <v>0</v>
      </c>
      <c r="K126" s="369"/>
      <c r="L126" s="355">
        <f>J126*K$10</f>
        <v>0</v>
      </c>
      <c r="M126" s="353">
        <v>0</v>
      </c>
      <c r="N126" s="369"/>
      <c r="O126" s="355">
        <f>M126*N$10</f>
        <v>0</v>
      </c>
      <c r="P126" s="353">
        <v>4</v>
      </c>
      <c r="Q126" s="369"/>
      <c r="R126" s="355">
        <f>P126*Q$10</f>
        <v>8</v>
      </c>
      <c r="S126" s="353">
        <v>0</v>
      </c>
      <c r="T126" s="369"/>
      <c r="U126" s="355">
        <f>S126*T$10</f>
        <v>0</v>
      </c>
      <c r="V126" s="353">
        <v>1</v>
      </c>
      <c r="W126" s="369"/>
      <c r="X126" s="355">
        <f>V126*W$10</f>
        <v>3</v>
      </c>
      <c r="Y126" s="353">
        <v>1</v>
      </c>
      <c r="Z126" s="369"/>
      <c r="AA126" s="355">
        <f>Y126*Z$10</f>
        <v>1</v>
      </c>
      <c r="AB126" s="353">
        <v>1</v>
      </c>
      <c r="AC126" s="369"/>
      <c r="AD126" s="355">
        <f>AB126*AC$10</f>
        <v>2</v>
      </c>
      <c r="AE126" s="353">
        <v>2</v>
      </c>
      <c r="AF126" s="369"/>
      <c r="AG126" s="355">
        <f>AE126*AF$10</f>
        <v>6</v>
      </c>
      <c r="AH126" s="353">
        <v>1</v>
      </c>
      <c r="AI126" s="369"/>
      <c r="AJ126" s="355">
        <f>AH126*AI$10</f>
        <v>5</v>
      </c>
      <c r="AK126" s="353">
        <v>1</v>
      </c>
      <c r="AL126" s="369"/>
      <c r="AM126" s="355">
        <f>AK126*AL$10</f>
        <v>4</v>
      </c>
      <c r="AN126" s="353">
        <v>1</v>
      </c>
      <c r="AO126" s="369"/>
      <c r="AP126" s="355">
        <f>AN126*AO$10</f>
        <v>2</v>
      </c>
      <c r="AQ126" s="353">
        <v>0</v>
      </c>
      <c r="AR126" s="369"/>
      <c r="AS126" s="355">
        <f>AQ126*AR$10</f>
        <v>0</v>
      </c>
      <c r="AT126" s="353">
        <v>0</v>
      </c>
      <c r="AU126" s="369"/>
      <c r="AV126" s="355">
        <f>AT126*AU$10</f>
        <v>0</v>
      </c>
      <c r="AW126" s="353">
        <v>2</v>
      </c>
      <c r="AX126" s="369"/>
      <c r="AY126" s="355">
        <f>AW126*AX$10</f>
        <v>4</v>
      </c>
      <c r="AZ126" s="353">
        <v>1</v>
      </c>
      <c r="BA126" s="369"/>
      <c r="BB126" s="355">
        <f>AZ126*BA$10</f>
        <v>3</v>
      </c>
      <c r="BC126" s="353">
        <v>1</v>
      </c>
      <c r="BD126" s="369"/>
      <c r="BE126" s="355">
        <f>BC126*BD$10</f>
        <v>4</v>
      </c>
      <c r="BF126" s="353">
        <v>1</v>
      </c>
      <c r="BG126" s="369"/>
      <c r="BH126" s="355">
        <f>BF126*BG$10</f>
        <v>2</v>
      </c>
      <c r="BI126" s="353">
        <v>2</v>
      </c>
      <c r="BJ126" s="369"/>
      <c r="BK126" s="355">
        <f>BI126*BJ$10</f>
        <v>2</v>
      </c>
      <c r="BL126" s="356">
        <v>4</v>
      </c>
      <c r="BM126" s="357">
        <f>(F126+I126+L126+O126+R126+U126+X126+AA126+AD126+AG126+AJ126+AM126+AP126+AS126+AV126+AY126+BB126+BE126+BH126+BK126)*BL126</f>
        <v>244</v>
      </c>
      <c r="BO126" s="357">
        <f t="shared" si="67"/>
        <v>92</v>
      </c>
      <c r="BP126" s="357">
        <f t="shared" si="68"/>
        <v>48</v>
      </c>
      <c r="BQ126" s="357">
        <f t="shared" si="69"/>
        <v>44</v>
      </c>
      <c r="BR126" s="357">
        <f t="shared" si="70"/>
        <v>60</v>
      </c>
      <c r="BT126" s="329"/>
    </row>
    <row r="127" spans="1:72" s="106" customFormat="1" x14ac:dyDescent="0.25">
      <c r="A127" s="322"/>
      <c r="B127" s="109"/>
      <c r="C127" s="100"/>
      <c r="D127" s="358"/>
      <c r="E127" s="370"/>
      <c r="F127" s="360"/>
      <c r="G127" s="358"/>
      <c r="H127" s="370"/>
      <c r="I127" s="360"/>
      <c r="J127" s="358"/>
      <c r="K127" s="370"/>
      <c r="L127" s="360"/>
      <c r="M127" s="358"/>
      <c r="N127" s="370"/>
      <c r="O127" s="360"/>
      <c r="P127" s="358"/>
      <c r="Q127" s="370"/>
      <c r="R127" s="360"/>
      <c r="S127" s="358"/>
      <c r="T127" s="370"/>
      <c r="U127" s="360"/>
      <c r="V127" s="358"/>
      <c r="W127" s="370"/>
      <c r="X127" s="360"/>
      <c r="Y127" s="358"/>
      <c r="Z127" s="370"/>
      <c r="AA127" s="360"/>
      <c r="AB127" s="358"/>
      <c r="AC127" s="370"/>
      <c r="AD127" s="360"/>
      <c r="AE127" s="358"/>
      <c r="AF127" s="370"/>
      <c r="AG127" s="360"/>
      <c r="AH127" s="358"/>
      <c r="AI127" s="370"/>
      <c r="AJ127" s="360"/>
      <c r="AK127" s="358"/>
      <c r="AL127" s="370"/>
      <c r="AM127" s="360"/>
      <c r="AN127" s="358"/>
      <c r="AO127" s="370"/>
      <c r="AP127" s="360"/>
      <c r="AQ127" s="358"/>
      <c r="AR127" s="370"/>
      <c r="AS127" s="360"/>
      <c r="AT127" s="358"/>
      <c r="AU127" s="370"/>
      <c r="AV127" s="360"/>
      <c r="AW127" s="358"/>
      <c r="AX127" s="370"/>
      <c r="AY127" s="360"/>
      <c r="AZ127" s="358"/>
      <c r="BA127" s="370"/>
      <c r="BB127" s="360"/>
      <c r="BC127" s="358"/>
      <c r="BD127" s="370"/>
      <c r="BE127" s="360"/>
      <c r="BF127" s="358"/>
      <c r="BG127" s="370"/>
      <c r="BH127" s="360"/>
      <c r="BI127" s="358"/>
      <c r="BJ127" s="370"/>
      <c r="BK127" s="360"/>
      <c r="BL127" s="360"/>
      <c r="BM127" s="361"/>
      <c r="BN127" s="221"/>
      <c r="BO127" s="357"/>
      <c r="BP127" s="357"/>
      <c r="BQ127" s="357"/>
      <c r="BR127" s="357"/>
      <c r="BT127" s="329"/>
    </row>
    <row r="128" spans="1:72" x14ac:dyDescent="0.25">
      <c r="A128" s="322"/>
      <c r="BO128" s="357"/>
      <c r="BP128" s="357"/>
      <c r="BQ128" s="357"/>
      <c r="BR128" s="357"/>
      <c r="BT128" s="329"/>
    </row>
    <row r="129" spans="1:72" x14ac:dyDescent="0.25">
      <c r="A129" s="322"/>
      <c r="B129" s="13" t="s">
        <v>121</v>
      </c>
      <c r="C129" s="28" t="s">
        <v>294</v>
      </c>
      <c r="D129" s="276" t="s">
        <v>128</v>
      </c>
      <c r="E129" s="340" t="s">
        <v>129</v>
      </c>
      <c r="F129" s="341" t="s">
        <v>130</v>
      </c>
      <c r="G129" s="276" t="s">
        <v>128</v>
      </c>
      <c r="H129" s="340" t="s">
        <v>129</v>
      </c>
      <c r="I129" s="341" t="s">
        <v>130</v>
      </c>
      <c r="J129" s="276" t="s">
        <v>128</v>
      </c>
      <c r="K129" s="340" t="s">
        <v>129</v>
      </c>
      <c r="L129" s="341" t="s">
        <v>130</v>
      </c>
      <c r="M129" s="276" t="s">
        <v>128</v>
      </c>
      <c r="N129" s="340" t="s">
        <v>129</v>
      </c>
      <c r="O129" s="341" t="s">
        <v>130</v>
      </c>
      <c r="P129" s="276" t="s">
        <v>128</v>
      </c>
      <c r="Q129" s="340" t="s">
        <v>129</v>
      </c>
      <c r="R129" s="341" t="s">
        <v>130</v>
      </c>
      <c r="S129" s="276" t="s">
        <v>128</v>
      </c>
      <c r="T129" s="340" t="s">
        <v>129</v>
      </c>
      <c r="U129" s="341" t="s">
        <v>130</v>
      </c>
      <c r="V129" s="276" t="s">
        <v>128</v>
      </c>
      <c r="W129" s="340" t="s">
        <v>129</v>
      </c>
      <c r="X129" s="341" t="s">
        <v>130</v>
      </c>
      <c r="Y129" s="276" t="s">
        <v>128</v>
      </c>
      <c r="Z129" s="340" t="s">
        <v>129</v>
      </c>
      <c r="AA129" s="341" t="s">
        <v>130</v>
      </c>
      <c r="AB129" s="276" t="s">
        <v>128</v>
      </c>
      <c r="AC129" s="340" t="s">
        <v>129</v>
      </c>
      <c r="AD129" s="341" t="s">
        <v>130</v>
      </c>
      <c r="AE129" s="276" t="s">
        <v>128</v>
      </c>
      <c r="AF129" s="340" t="s">
        <v>129</v>
      </c>
      <c r="AG129" s="341" t="s">
        <v>130</v>
      </c>
      <c r="AH129" s="276" t="s">
        <v>128</v>
      </c>
      <c r="AI129" s="340" t="s">
        <v>129</v>
      </c>
      <c r="AJ129" s="341" t="s">
        <v>130</v>
      </c>
      <c r="AK129" s="276" t="s">
        <v>128</v>
      </c>
      <c r="AL129" s="340" t="s">
        <v>129</v>
      </c>
      <c r="AM129" s="341" t="s">
        <v>130</v>
      </c>
      <c r="AN129" s="276" t="s">
        <v>128</v>
      </c>
      <c r="AO129" s="340" t="s">
        <v>129</v>
      </c>
      <c r="AP129" s="341" t="s">
        <v>130</v>
      </c>
      <c r="AQ129" s="276" t="s">
        <v>128</v>
      </c>
      <c r="AR129" s="340" t="s">
        <v>129</v>
      </c>
      <c r="AS129" s="341" t="s">
        <v>130</v>
      </c>
      <c r="AT129" s="276" t="s">
        <v>128</v>
      </c>
      <c r="AU129" s="340" t="s">
        <v>129</v>
      </c>
      <c r="AV129" s="341" t="s">
        <v>130</v>
      </c>
      <c r="AW129" s="276" t="s">
        <v>128</v>
      </c>
      <c r="AX129" s="340" t="s">
        <v>129</v>
      </c>
      <c r="AY129" s="341" t="s">
        <v>130</v>
      </c>
      <c r="AZ129" s="276" t="s">
        <v>128</v>
      </c>
      <c r="BA129" s="340" t="s">
        <v>129</v>
      </c>
      <c r="BB129" s="341" t="s">
        <v>130</v>
      </c>
      <c r="BC129" s="276" t="s">
        <v>128</v>
      </c>
      <c r="BD129" s="340" t="s">
        <v>129</v>
      </c>
      <c r="BE129" s="341" t="s">
        <v>130</v>
      </c>
      <c r="BF129" s="276" t="s">
        <v>128</v>
      </c>
      <c r="BG129" s="340" t="s">
        <v>129</v>
      </c>
      <c r="BH129" s="341" t="s">
        <v>130</v>
      </c>
      <c r="BI129" s="276" t="s">
        <v>128</v>
      </c>
      <c r="BJ129" s="340" t="s">
        <v>129</v>
      </c>
      <c r="BK129" s="341" t="s">
        <v>130</v>
      </c>
      <c r="BL129" s="341" t="s">
        <v>128</v>
      </c>
      <c r="BM129" s="350" t="s">
        <v>0</v>
      </c>
      <c r="BO129" s="357"/>
      <c r="BP129" s="357"/>
      <c r="BQ129" s="357"/>
      <c r="BR129" s="357"/>
      <c r="BT129" s="329"/>
    </row>
    <row r="130" spans="1:72" x14ac:dyDescent="0.25">
      <c r="A130" s="322"/>
      <c r="B130" s="10" t="s">
        <v>253</v>
      </c>
      <c r="C130" s="261"/>
      <c r="D130" s="353">
        <v>1</v>
      </c>
      <c r="E130" s="369"/>
      <c r="F130" s="355">
        <f>D130*E$10</f>
        <v>5</v>
      </c>
      <c r="G130" s="353">
        <v>4</v>
      </c>
      <c r="H130" s="369"/>
      <c r="I130" s="355">
        <f>G130*H$10</f>
        <v>12</v>
      </c>
      <c r="J130" s="353">
        <v>3</v>
      </c>
      <c r="K130" s="369"/>
      <c r="L130" s="355">
        <f>J130*K$10</f>
        <v>6</v>
      </c>
      <c r="M130" s="353">
        <v>3</v>
      </c>
      <c r="N130" s="369"/>
      <c r="O130" s="355">
        <f>M130*N$10</f>
        <v>9</v>
      </c>
      <c r="P130" s="353">
        <v>3</v>
      </c>
      <c r="Q130" s="369"/>
      <c r="R130" s="355">
        <f>P130*Q$10</f>
        <v>6</v>
      </c>
      <c r="S130" s="353">
        <v>1</v>
      </c>
      <c r="T130" s="369"/>
      <c r="U130" s="355">
        <f>S130*T$10</f>
        <v>5</v>
      </c>
      <c r="V130" s="353">
        <v>1</v>
      </c>
      <c r="W130" s="369"/>
      <c r="X130" s="355">
        <f>V130*W$10</f>
        <v>3</v>
      </c>
      <c r="Y130" s="353">
        <v>1</v>
      </c>
      <c r="Z130" s="369"/>
      <c r="AA130" s="355">
        <f>Y130*Z$10</f>
        <v>1</v>
      </c>
      <c r="AB130" s="353">
        <v>1</v>
      </c>
      <c r="AC130" s="369"/>
      <c r="AD130" s="355">
        <f>AB130*AC$10</f>
        <v>2</v>
      </c>
      <c r="AE130" s="353">
        <v>2</v>
      </c>
      <c r="AF130" s="369"/>
      <c r="AG130" s="355">
        <f>AE130*AF$10</f>
        <v>6</v>
      </c>
      <c r="AH130" s="353">
        <v>1</v>
      </c>
      <c r="AI130" s="369"/>
      <c r="AJ130" s="355">
        <f>AH130*AI$10</f>
        <v>5</v>
      </c>
      <c r="AK130" s="353">
        <v>1</v>
      </c>
      <c r="AL130" s="369"/>
      <c r="AM130" s="355">
        <f>AK130*AL$10</f>
        <v>4</v>
      </c>
      <c r="AN130" s="353">
        <v>1</v>
      </c>
      <c r="AO130" s="369"/>
      <c r="AP130" s="355">
        <f>AN130*AO$10</f>
        <v>2</v>
      </c>
      <c r="AQ130" s="353">
        <v>1</v>
      </c>
      <c r="AR130" s="369"/>
      <c r="AS130" s="355">
        <f>AQ130*AR$10</f>
        <v>3</v>
      </c>
      <c r="AT130" s="353">
        <v>1</v>
      </c>
      <c r="AU130" s="369"/>
      <c r="AV130" s="355">
        <f>AT130*AU$10</f>
        <v>3</v>
      </c>
      <c r="AW130" s="353">
        <v>2</v>
      </c>
      <c r="AX130" s="369"/>
      <c r="AY130" s="355">
        <f>AW130*AX$10</f>
        <v>4</v>
      </c>
      <c r="AZ130" s="353">
        <v>2</v>
      </c>
      <c r="BA130" s="369"/>
      <c r="BB130" s="355">
        <f>AZ130*BA$10</f>
        <v>6</v>
      </c>
      <c r="BC130" s="353">
        <v>2</v>
      </c>
      <c r="BD130" s="369"/>
      <c r="BE130" s="355">
        <f>BC130*BD$10</f>
        <v>8</v>
      </c>
      <c r="BF130" s="353">
        <v>2</v>
      </c>
      <c r="BG130" s="369"/>
      <c r="BH130" s="355">
        <f>BF130*BG$10</f>
        <v>4</v>
      </c>
      <c r="BI130" s="353">
        <v>3</v>
      </c>
      <c r="BJ130" s="369"/>
      <c r="BK130" s="355">
        <f>BI130*BJ$10</f>
        <v>3</v>
      </c>
      <c r="BL130" s="356">
        <v>3</v>
      </c>
      <c r="BM130" s="357">
        <f>(F130+I130+L130+O130+R130+U130+X130+AA130+AD130+AG130+AJ130+AM130+AP130+AS130+AV130+AY130+BB130+BE130+BH130+BK130)*BL130</f>
        <v>291</v>
      </c>
      <c r="BO130" s="357">
        <f t="shared" si="67"/>
        <v>114</v>
      </c>
      <c r="BP130" s="357">
        <f t="shared" si="68"/>
        <v>51</v>
      </c>
      <c r="BQ130" s="357">
        <f t="shared" si="69"/>
        <v>51</v>
      </c>
      <c r="BR130" s="357">
        <f t="shared" si="70"/>
        <v>75</v>
      </c>
      <c r="BT130" s="329"/>
    </row>
    <row r="131" spans="1:72" x14ac:dyDescent="0.25">
      <c r="A131" s="322"/>
      <c r="B131" s="37" t="s">
        <v>326</v>
      </c>
      <c r="C131" s="261">
        <v>1</v>
      </c>
      <c r="D131" s="353">
        <v>0</v>
      </c>
      <c r="E131" s="369"/>
      <c r="F131" s="355">
        <f>D131*E$10</f>
        <v>0</v>
      </c>
      <c r="G131" s="353">
        <v>4</v>
      </c>
      <c r="H131" s="369"/>
      <c r="I131" s="355">
        <f>G131*H$10</f>
        <v>12</v>
      </c>
      <c r="J131" s="353">
        <v>3</v>
      </c>
      <c r="K131" s="369"/>
      <c r="L131" s="355">
        <f>J131*K$10</f>
        <v>6</v>
      </c>
      <c r="M131" s="353">
        <v>3</v>
      </c>
      <c r="N131" s="369"/>
      <c r="O131" s="355">
        <f>M131*N$10</f>
        <v>9</v>
      </c>
      <c r="P131" s="353">
        <v>3</v>
      </c>
      <c r="Q131" s="369"/>
      <c r="R131" s="355">
        <f>P131*Q$10</f>
        <v>6</v>
      </c>
      <c r="S131" s="353">
        <v>0</v>
      </c>
      <c r="T131" s="369"/>
      <c r="U131" s="355">
        <f>S131*T$10</f>
        <v>0</v>
      </c>
      <c r="V131" s="353">
        <v>1</v>
      </c>
      <c r="W131" s="369"/>
      <c r="X131" s="355">
        <f>V131*W$10</f>
        <v>3</v>
      </c>
      <c r="Y131" s="353">
        <v>1</v>
      </c>
      <c r="Z131" s="369"/>
      <c r="AA131" s="355">
        <f>Y131*Z$10</f>
        <v>1</v>
      </c>
      <c r="AB131" s="353">
        <v>1</v>
      </c>
      <c r="AC131" s="369"/>
      <c r="AD131" s="355">
        <f>AB131*AC$10</f>
        <v>2</v>
      </c>
      <c r="AE131" s="353">
        <v>2</v>
      </c>
      <c r="AF131" s="369"/>
      <c r="AG131" s="355">
        <f>AE131*AF$10</f>
        <v>6</v>
      </c>
      <c r="AH131" s="353">
        <v>1</v>
      </c>
      <c r="AI131" s="369"/>
      <c r="AJ131" s="355">
        <f>AH131*AI$10</f>
        <v>5</v>
      </c>
      <c r="AK131" s="353">
        <v>1</v>
      </c>
      <c r="AL131" s="369"/>
      <c r="AM131" s="355">
        <f>AK131*AL$10</f>
        <v>4</v>
      </c>
      <c r="AN131" s="353">
        <v>1</v>
      </c>
      <c r="AO131" s="369"/>
      <c r="AP131" s="355">
        <f>AN131*AO$10</f>
        <v>2</v>
      </c>
      <c r="AQ131" s="353">
        <v>1</v>
      </c>
      <c r="AR131" s="369"/>
      <c r="AS131" s="355">
        <f>AQ131*AR$10</f>
        <v>3</v>
      </c>
      <c r="AT131" s="353">
        <v>1</v>
      </c>
      <c r="AU131" s="369"/>
      <c r="AV131" s="355">
        <f>AT131*AU$10</f>
        <v>3</v>
      </c>
      <c r="AW131" s="353">
        <v>2</v>
      </c>
      <c r="AX131" s="369"/>
      <c r="AY131" s="355">
        <f>AW131*AX$10</f>
        <v>4</v>
      </c>
      <c r="AZ131" s="353">
        <v>2</v>
      </c>
      <c r="BA131" s="369"/>
      <c r="BB131" s="355">
        <f>AZ131*BA$10</f>
        <v>6</v>
      </c>
      <c r="BC131" s="353">
        <v>2</v>
      </c>
      <c r="BD131" s="369"/>
      <c r="BE131" s="355">
        <f>BC131*BD$10</f>
        <v>8</v>
      </c>
      <c r="BF131" s="353">
        <v>2</v>
      </c>
      <c r="BG131" s="369"/>
      <c r="BH131" s="355">
        <f>BF131*BG$10</f>
        <v>4</v>
      </c>
      <c r="BI131" s="353">
        <v>2</v>
      </c>
      <c r="BJ131" s="369"/>
      <c r="BK131" s="355">
        <f>BI131*BJ$10</f>
        <v>2</v>
      </c>
      <c r="BL131" s="356">
        <v>3</v>
      </c>
      <c r="BM131" s="357">
        <f>(F131+I131+L131+O131+R131+U131+X131+AA131+AD131+AG131+AJ131+AM131+AP131+AS131+AV131+AY131+BB131+BE131+BH131+BK131)*BL131</f>
        <v>258</v>
      </c>
      <c r="BO131" s="357">
        <f t="shared" si="67"/>
        <v>99</v>
      </c>
      <c r="BP131" s="357">
        <f t="shared" si="68"/>
        <v>36</v>
      </c>
      <c r="BQ131" s="357">
        <f t="shared" si="69"/>
        <v>51</v>
      </c>
      <c r="BR131" s="357">
        <f t="shared" si="70"/>
        <v>72</v>
      </c>
      <c r="BT131" s="329"/>
    </row>
    <row r="132" spans="1:72" s="329" customFormat="1" x14ac:dyDescent="0.25">
      <c r="A132" s="322"/>
      <c r="B132" s="162"/>
      <c r="C132" s="284"/>
      <c r="D132" s="358"/>
      <c r="E132" s="370"/>
      <c r="F132" s="360"/>
      <c r="G132" s="358"/>
      <c r="H132" s="370"/>
      <c r="I132" s="360"/>
      <c r="J132" s="358"/>
      <c r="K132" s="370"/>
      <c r="L132" s="360"/>
      <c r="M132" s="358"/>
      <c r="N132" s="370"/>
      <c r="O132" s="360"/>
      <c r="P132" s="358"/>
      <c r="Q132" s="370"/>
      <c r="R132" s="360"/>
      <c r="S132" s="358"/>
      <c r="T132" s="370"/>
      <c r="U132" s="360"/>
      <c r="V132" s="358"/>
      <c r="W132" s="370"/>
      <c r="X132" s="360"/>
      <c r="Y132" s="358"/>
      <c r="Z132" s="370"/>
      <c r="AA132" s="360"/>
      <c r="AB132" s="358"/>
      <c r="AC132" s="370"/>
      <c r="AD132" s="360"/>
      <c r="AE132" s="358"/>
      <c r="AF132" s="370"/>
      <c r="AG132" s="360"/>
      <c r="AH132" s="358"/>
      <c r="AI132" s="370"/>
      <c r="AJ132" s="360"/>
      <c r="AK132" s="358"/>
      <c r="AL132" s="370"/>
      <c r="AM132" s="360"/>
      <c r="AN132" s="358"/>
      <c r="AO132" s="370"/>
      <c r="AP132" s="360"/>
      <c r="AQ132" s="358"/>
      <c r="AR132" s="370"/>
      <c r="AS132" s="360"/>
      <c r="AT132" s="358"/>
      <c r="AU132" s="370"/>
      <c r="AV132" s="360"/>
      <c r="AW132" s="358"/>
      <c r="AX132" s="370"/>
      <c r="AY132" s="360"/>
      <c r="AZ132" s="358"/>
      <c r="BA132" s="370"/>
      <c r="BB132" s="360"/>
      <c r="BC132" s="358"/>
      <c r="BD132" s="370"/>
      <c r="BE132" s="360"/>
      <c r="BF132" s="358"/>
      <c r="BG132" s="370"/>
      <c r="BH132" s="360"/>
      <c r="BI132" s="358"/>
      <c r="BJ132" s="370"/>
      <c r="BK132" s="360"/>
      <c r="BL132" s="360"/>
      <c r="BM132" s="361"/>
      <c r="BN132" s="209"/>
      <c r="BO132" s="357"/>
      <c r="BP132" s="357"/>
      <c r="BQ132" s="357"/>
      <c r="BR132" s="357"/>
    </row>
    <row r="133" spans="1:72" s="329" customFormat="1" x14ac:dyDescent="0.25">
      <c r="A133" s="322"/>
      <c r="B133" s="127" t="s">
        <v>558</v>
      </c>
      <c r="C133" s="411"/>
      <c r="D133" s="412"/>
      <c r="E133" s="410"/>
      <c r="F133" s="374"/>
      <c r="G133" s="412"/>
      <c r="H133" s="410"/>
      <c r="I133" s="374"/>
      <c r="J133" s="412"/>
      <c r="K133" s="410"/>
      <c r="L133" s="374"/>
      <c r="M133" s="412"/>
      <c r="N133" s="410"/>
      <c r="O133" s="374"/>
      <c r="P133" s="412"/>
      <c r="Q133" s="410"/>
      <c r="R133" s="374"/>
      <c r="S133" s="412"/>
      <c r="T133" s="410"/>
      <c r="U133" s="374"/>
      <c r="V133" s="412"/>
      <c r="W133" s="410"/>
      <c r="X133" s="374"/>
      <c r="Y133" s="412"/>
      <c r="Z133" s="410"/>
      <c r="AA133" s="374"/>
      <c r="AB133" s="412"/>
      <c r="AC133" s="410"/>
      <c r="AD133" s="374"/>
      <c r="AE133" s="412"/>
      <c r="AF133" s="410"/>
      <c r="AG133" s="374"/>
      <c r="AH133" s="412"/>
      <c r="AI133" s="410"/>
      <c r="AJ133" s="374"/>
      <c r="AK133" s="412"/>
      <c r="AL133" s="410"/>
      <c r="AM133" s="374"/>
      <c r="AN133" s="412"/>
      <c r="AO133" s="410"/>
      <c r="AP133" s="374"/>
      <c r="AQ133" s="412"/>
      <c r="AR133" s="410"/>
      <c r="AS133" s="374"/>
      <c r="AT133" s="412"/>
      <c r="AU133" s="410"/>
      <c r="AV133" s="374"/>
      <c r="AW133" s="412"/>
      <c r="AX133" s="410"/>
      <c r="AY133" s="374"/>
      <c r="AZ133" s="412"/>
      <c r="BA133" s="410"/>
      <c r="BB133" s="374"/>
      <c r="BC133" s="412"/>
      <c r="BD133" s="410"/>
      <c r="BE133" s="374"/>
      <c r="BF133" s="412"/>
      <c r="BG133" s="410"/>
      <c r="BH133" s="374"/>
      <c r="BI133" s="412"/>
      <c r="BJ133" s="410"/>
      <c r="BK133" s="374"/>
      <c r="BL133" s="374"/>
      <c r="BM133" s="342"/>
      <c r="BN133" s="209"/>
      <c r="BO133" s="357"/>
      <c r="BP133" s="357"/>
      <c r="BQ133" s="357"/>
      <c r="BR133" s="357"/>
    </row>
    <row r="134" spans="1:72" s="329" customFormat="1" x14ac:dyDescent="0.25">
      <c r="A134" s="322"/>
      <c r="B134" s="37" t="s">
        <v>559</v>
      </c>
      <c r="C134" s="261">
        <v>1</v>
      </c>
      <c r="D134" s="412"/>
      <c r="E134" s="410"/>
      <c r="F134" s="374"/>
      <c r="G134" s="412"/>
      <c r="H134" s="410"/>
      <c r="I134" s="374"/>
      <c r="J134" s="412"/>
      <c r="K134" s="410"/>
      <c r="L134" s="374"/>
      <c r="M134" s="412"/>
      <c r="N134" s="410"/>
      <c r="O134" s="374"/>
      <c r="P134" s="412"/>
      <c r="Q134" s="410"/>
      <c r="R134" s="374"/>
      <c r="S134" s="412"/>
      <c r="T134" s="410"/>
      <c r="U134" s="374"/>
      <c r="V134" s="412"/>
      <c r="W134" s="410"/>
      <c r="X134" s="374"/>
      <c r="Y134" s="412"/>
      <c r="Z134" s="410"/>
      <c r="AA134" s="374"/>
      <c r="AB134" s="412"/>
      <c r="AC134" s="410"/>
      <c r="AD134" s="374"/>
      <c r="AE134" s="412"/>
      <c r="AF134" s="410"/>
      <c r="AG134" s="374"/>
      <c r="AH134" s="412"/>
      <c r="AI134" s="410"/>
      <c r="AJ134" s="374"/>
      <c r="AK134" s="412"/>
      <c r="AL134" s="410"/>
      <c r="AM134" s="374"/>
      <c r="AN134" s="412"/>
      <c r="AO134" s="410"/>
      <c r="AP134" s="374"/>
      <c r="AQ134" s="412"/>
      <c r="AR134" s="410"/>
      <c r="AS134" s="374"/>
      <c r="AT134" s="412"/>
      <c r="AU134" s="410"/>
      <c r="AV134" s="374"/>
      <c r="AW134" s="412"/>
      <c r="AX134" s="410"/>
      <c r="AY134" s="374"/>
      <c r="AZ134" s="412"/>
      <c r="BA134" s="410"/>
      <c r="BB134" s="374"/>
      <c r="BC134" s="412"/>
      <c r="BD134" s="410"/>
      <c r="BE134" s="374"/>
      <c r="BF134" s="412"/>
      <c r="BG134" s="410"/>
      <c r="BH134" s="374"/>
      <c r="BI134" s="412"/>
      <c r="BJ134" s="410"/>
      <c r="BK134" s="374"/>
      <c r="BL134" s="374"/>
      <c r="BM134" s="342"/>
      <c r="BN134" s="209"/>
      <c r="BO134" s="357"/>
      <c r="BP134" s="357"/>
      <c r="BQ134" s="357"/>
      <c r="BR134" s="357"/>
    </row>
    <row r="135" spans="1:72" x14ac:dyDescent="0.25">
      <c r="B135" s="39"/>
      <c r="C135" s="98"/>
      <c r="D135" s="371"/>
      <c r="E135" s="359"/>
      <c r="F135" s="360"/>
      <c r="G135" s="372"/>
      <c r="H135" s="359"/>
      <c r="I135" s="360"/>
      <c r="J135" s="372"/>
      <c r="K135" s="359"/>
      <c r="L135" s="360"/>
      <c r="M135" s="372"/>
      <c r="N135" s="359"/>
      <c r="O135" s="360"/>
      <c r="P135" s="372"/>
      <c r="Q135" s="359"/>
      <c r="R135" s="360"/>
      <c r="S135" s="372"/>
      <c r="T135" s="359"/>
      <c r="U135" s="360"/>
      <c r="V135" s="372"/>
      <c r="W135" s="359"/>
      <c r="X135" s="360"/>
      <c r="Y135" s="372"/>
      <c r="Z135" s="359"/>
      <c r="AA135" s="360"/>
      <c r="AB135" s="372"/>
      <c r="AC135" s="359"/>
      <c r="AD135" s="360"/>
      <c r="AE135" s="372"/>
      <c r="AF135" s="359"/>
      <c r="AG135" s="360"/>
      <c r="AH135" s="372"/>
      <c r="AI135" s="359"/>
      <c r="AJ135" s="360"/>
      <c r="AK135" s="372"/>
      <c r="AL135" s="359"/>
      <c r="AM135" s="360"/>
      <c r="AN135" s="372"/>
      <c r="AO135" s="359"/>
      <c r="AP135" s="360"/>
      <c r="AQ135" s="372"/>
      <c r="AR135" s="359"/>
      <c r="AS135" s="360"/>
      <c r="AT135" s="372"/>
      <c r="AU135" s="359"/>
      <c r="AV135" s="360"/>
      <c r="AW135" s="372"/>
      <c r="AX135" s="359"/>
      <c r="AY135" s="360"/>
      <c r="AZ135" s="372"/>
      <c r="BA135" s="359"/>
      <c r="BB135" s="360"/>
      <c r="BC135" s="372"/>
      <c r="BD135" s="359"/>
      <c r="BE135" s="360"/>
      <c r="BF135" s="372"/>
      <c r="BG135" s="359"/>
      <c r="BH135" s="360"/>
      <c r="BI135" s="372"/>
      <c r="BJ135" s="359"/>
      <c r="BK135" s="360"/>
      <c r="BL135" s="360"/>
      <c r="BM135" s="361"/>
      <c r="BO135" s="357"/>
      <c r="BP135" s="357"/>
      <c r="BQ135" s="357"/>
      <c r="BR135" s="357"/>
      <c r="BT135" s="329"/>
    </row>
    <row r="136" spans="1:72" x14ac:dyDescent="0.25">
      <c r="D136" s="217"/>
      <c r="BO136" s="357"/>
      <c r="BP136" s="357"/>
      <c r="BQ136" s="357"/>
      <c r="BR136" s="357"/>
      <c r="BT136" s="329"/>
    </row>
    <row r="137" spans="1:72" x14ac:dyDescent="0.25">
      <c r="B137" s="8" t="s">
        <v>50</v>
      </c>
      <c r="C137" s="3"/>
      <c r="D137" s="272"/>
      <c r="E137" s="373"/>
      <c r="F137" s="374"/>
      <c r="G137" s="272"/>
      <c r="H137" s="373"/>
      <c r="I137" s="374"/>
      <c r="J137" s="272"/>
      <c r="K137" s="340"/>
      <c r="L137" s="341"/>
      <c r="M137" s="272"/>
      <c r="N137" s="373"/>
      <c r="O137" s="374"/>
      <c r="P137" s="272"/>
      <c r="Q137" s="373"/>
      <c r="R137" s="374"/>
      <c r="S137" s="272"/>
      <c r="T137" s="373"/>
      <c r="U137" s="374"/>
      <c r="V137" s="272"/>
      <c r="W137" s="373"/>
      <c r="X137" s="374"/>
      <c r="Y137" s="272"/>
      <c r="Z137" s="373"/>
      <c r="AA137" s="374"/>
      <c r="AB137" s="272"/>
      <c r="AC137" s="373"/>
      <c r="AD137" s="374"/>
      <c r="AE137" s="272"/>
      <c r="AF137" s="373"/>
      <c r="AG137" s="374"/>
      <c r="AH137" s="272"/>
      <c r="AI137" s="373"/>
      <c r="AJ137" s="374"/>
      <c r="AK137" s="272"/>
      <c r="AL137" s="373"/>
      <c r="AM137" s="374"/>
      <c r="AN137" s="272"/>
      <c r="AO137" s="373"/>
      <c r="AP137" s="374"/>
      <c r="AQ137" s="272"/>
      <c r="AR137" s="373"/>
      <c r="AS137" s="374"/>
      <c r="AT137" s="272"/>
      <c r="AU137" s="373"/>
      <c r="AV137" s="374"/>
      <c r="AW137" s="272"/>
      <c r="AX137" s="373"/>
      <c r="AY137" s="374"/>
      <c r="AZ137" s="272"/>
      <c r="BA137" s="373"/>
      <c r="BB137" s="374"/>
      <c r="BC137" s="272"/>
      <c r="BD137" s="373"/>
      <c r="BE137" s="374"/>
      <c r="BF137" s="272"/>
      <c r="BG137" s="373"/>
      <c r="BH137" s="374"/>
      <c r="BI137" s="272"/>
      <c r="BJ137" s="373"/>
      <c r="BK137" s="374"/>
      <c r="BL137" s="374"/>
      <c r="BM137" s="342"/>
      <c r="BO137" s="357"/>
      <c r="BP137" s="357"/>
      <c r="BQ137" s="357"/>
      <c r="BR137" s="357"/>
      <c r="BT137" s="329"/>
    </row>
    <row r="138" spans="1:72" x14ac:dyDescent="0.25">
      <c r="B138" s="13" t="s">
        <v>67</v>
      </c>
      <c r="C138" s="28" t="s">
        <v>294</v>
      </c>
      <c r="D138" s="272"/>
      <c r="E138" s="373"/>
      <c r="F138" s="374"/>
      <c r="G138" s="272"/>
      <c r="H138" s="373"/>
      <c r="I138" s="374"/>
      <c r="J138" s="272"/>
      <c r="K138" s="340"/>
      <c r="L138" s="341"/>
      <c r="M138" s="272"/>
      <c r="N138" s="373"/>
      <c r="O138" s="374"/>
      <c r="P138" s="272"/>
      <c r="Q138" s="373"/>
      <c r="R138" s="374"/>
      <c r="S138" s="272"/>
      <c r="T138" s="373"/>
      <c r="U138" s="374"/>
      <c r="V138" s="272"/>
      <c r="W138" s="373"/>
      <c r="X138" s="374"/>
      <c r="Y138" s="272"/>
      <c r="Z138" s="373"/>
      <c r="AA138" s="374"/>
      <c r="AB138" s="272"/>
      <c r="AC138" s="373"/>
      <c r="AD138" s="374"/>
      <c r="AE138" s="272"/>
      <c r="AF138" s="373"/>
      <c r="AG138" s="374"/>
      <c r="AH138" s="272"/>
      <c r="AI138" s="373"/>
      <c r="AJ138" s="374"/>
      <c r="AK138" s="272"/>
      <c r="AL138" s="373"/>
      <c r="AM138" s="374"/>
      <c r="AN138" s="272"/>
      <c r="AO138" s="373"/>
      <c r="AP138" s="374"/>
      <c r="AQ138" s="272"/>
      <c r="AR138" s="373"/>
      <c r="AS138" s="374"/>
      <c r="AT138" s="272"/>
      <c r="AU138" s="373"/>
      <c r="AV138" s="374"/>
      <c r="AW138" s="272"/>
      <c r="AX138" s="373"/>
      <c r="AY138" s="374"/>
      <c r="AZ138" s="272"/>
      <c r="BA138" s="373"/>
      <c r="BB138" s="374"/>
      <c r="BC138" s="272"/>
      <c r="BD138" s="373"/>
      <c r="BE138" s="374"/>
      <c r="BF138" s="272"/>
      <c r="BG138" s="373"/>
      <c r="BH138" s="374"/>
      <c r="BI138" s="272"/>
      <c r="BJ138" s="373"/>
      <c r="BK138" s="374"/>
      <c r="BL138" s="374"/>
      <c r="BM138" s="342"/>
      <c r="BO138" s="357"/>
      <c r="BP138" s="357"/>
      <c r="BQ138" s="357"/>
      <c r="BR138" s="357"/>
      <c r="BT138" s="329"/>
    </row>
    <row r="139" spans="1:72" x14ac:dyDescent="0.25">
      <c r="B139" s="30" t="s">
        <v>175</v>
      </c>
      <c r="C139" s="32"/>
      <c r="D139" s="375"/>
      <c r="E139" s="373"/>
      <c r="F139" s="374"/>
      <c r="G139" s="272"/>
      <c r="H139" s="373"/>
      <c r="I139" s="374"/>
      <c r="J139" s="272"/>
      <c r="K139" s="340"/>
      <c r="L139" s="341"/>
      <c r="M139" s="272"/>
      <c r="N139" s="373"/>
      <c r="O139" s="374"/>
      <c r="P139" s="272"/>
      <c r="Q139" s="373"/>
      <c r="R139" s="374"/>
      <c r="S139" s="272"/>
      <c r="T139" s="373"/>
      <c r="U139" s="374"/>
      <c r="V139" s="272"/>
      <c r="W139" s="373"/>
      <c r="X139" s="374"/>
      <c r="Y139" s="272"/>
      <c r="Z139" s="373"/>
      <c r="AA139" s="374"/>
      <c r="AB139" s="272"/>
      <c r="AC139" s="373"/>
      <c r="AD139" s="374"/>
      <c r="AE139" s="272"/>
      <c r="AF139" s="373"/>
      <c r="AG139" s="374"/>
      <c r="AH139" s="272"/>
      <c r="AI139" s="373"/>
      <c r="AJ139" s="374"/>
      <c r="AK139" s="272"/>
      <c r="AL139" s="373"/>
      <c r="AM139" s="374"/>
      <c r="AN139" s="272"/>
      <c r="AO139" s="373"/>
      <c r="AP139" s="374"/>
      <c r="AQ139" s="272"/>
      <c r="AR139" s="373"/>
      <c r="AS139" s="374"/>
      <c r="AT139" s="272"/>
      <c r="AU139" s="373"/>
      <c r="AV139" s="374"/>
      <c r="AW139" s="272"/>
      <c r="AX139" s="373"/>
      <c r="AY139" s="374"/>
      <c r="AZ139" s="272"/>
      <c r="BA139" s="373"/>
      <c r="BB139" s="374"/>
      <c r="BC139" s="272"/>
      <c r="BD139" s="373"/>
      <c r="BE139" s="374"/>
      <c r="BF139" s="272"/>
      <c r="BG139" s="373"/>
      <c r="BH139" s="374"/>
      <c r="BI139" s="272"/>
      <c r="BJ139" s="373"/>
      <c r="BK139" s="374"/>
      <c r="BL139" s="374"/>
      <c r="BM139" s="342"/>
      <c r="BO139" s="357"/>
      <c r="BP139" s="357"/>
      <c r="BQ139" s="357"/>
      <c r="BR139" s="357"/>
      <c r="BT139" s="329"/>
    </row>
    <row r="140" spans="1:72" x14ac:dyDescent="0.25">
      <c r="A140" s="323"/>
      <c r="B140" s="30" t="s">
        <v>421</v>
      </c>
      <c r="C140" s="28" t="s">
        <v>294</v>
      </c>
      <c r="D140" s="276" t="s">
        <v>128</v>
      </c>
      <c r="E140" s="340" t="s">
        <v>129</v>
      </c>
      <c r="F140" s="341" t="s">
        <v>130</v>
      </c>
      <c r="G140" s="276" t="s">
        <v>128</v>
      </c>
      <c r="H140" s="340" t="s">
        <v>129</v>
      </c>
      <c r="I140" s="341" t="s">
        <v>130</v>
      </c>
      <c r="J140" s="276" t="s">
        <v>128</v>
      </c>
      <c r="K140" s="340" t="s">
        <v>129</v>
      </c>
      <c r="L140" s="341" t="s">
        <v>130</v>
      </c>
      <c r="M140" s="276" t="s">
        <v>128</v>
      </c>
      <c r="N140" s="340" t="s">
        <v>129</v>
      </c>
      <c r="O140" s="341" t="s">
        <v>130</v>
      </c>
      <c r="P140" s="276" t="s">
        <v>128</v>
      </c>
      <c r="Q140" s="340" t="s">
        <v>129</v>
      </c>
      <c r="R140" s="341" t="s">
        <v>130</v>
      </c>
      <c r="S140" s="276" t="s">
        <v>128</v>
      </c>
      <c r="T140" s="340" t="s">
        <v>129</v>
      </c>
      <c r="U140" s="341" t="s">
        <v>130</v>
      </c>
      <c r="V140" s="276" t="s">
        <v>128</v>
      </c>
      <c r="W140" s="340" t="s">
        <v>129</v>
      </c>
      <c r="X140" s="341" t="s">
        <v>130</v>
      </c>
      <c r="Y140" s="276" t="s">
        <v>128</v>
      </c>
      <c r="Z140" s="340" t="s">
        <v>129</v>
      </c>
      <c r="AA140" s="341" t="s">
        <v>130</v>
      </c>
      <c r="AB140" s="276" t="s">
        <v>128</v>
      </c>
      <c r="AC140" s="340" t="s">
        <v>129</v>
      </c>
      <c r="AD140" s="341" t="s">
        <v>130</v>
      </c>
      <c r="AE140" s="276" t="s">
        <v>128</v>
      </c>
      <c r="AF140" s="340" t="s">
        <v>129</v>
      </c>
      <c r="AG140" s="341" t="s">
        <v>130</v>
      </c>
      <c r="AH140" s="276" t="s">
        <v>128</v>
      </c>
      <c r="AI140" s="340" t="s">
        <v>129</v>
      </c>
      <c r="AJ140" s="341" t="s">
        <v>130</v>
      </c>
      <c r="AK140" s="276" t="s">
        <v>128</v>
      </c>
      <c r="AL140" s="340" t="s">
        <v>129</v>
      </c>
      <c r="AM140" s="341" t="s">
        <v>130</v>
      </c>
      <c r="AN140" s="276" t="s">
        <v>128</v>
      </c>
      <c r="AO140" s="340" t="s">
        <v>129</v>
      </c>
      <c r="AP140" s="341" t="s">
        <v>130</v>
      </c>
      <c r="AQ140" s="276" t="s">
        <v>128</v>
      </c>
      <c r="AR140" s="340" t="s">
        <v>129</v>
      </c>
      <c r="AS140" s="341" t="s">
        <v>130</v>
      </c>
      <c r="AT140" s="276" t="s">
        <v>128</v>
      </c>
      <c r="AU140" s="340" t="s">
        <v>129</v>
      </c>
      <c r="AV140" s="341" t="s">
        <v>130</v>
      </c>
      <c r="AW140" s="276" t="s">
        <v>128</v>
      </c>
      <c r="AX140" s="340" t="s">
        <v>129</v>
      </c>
      <c r="AY140" s="341" t="s">
        <v>130</v>
      </c>
      <c r="AZ140" s="276" t="s">
        <v>128</v>
      </c>
      <c r="BA140" s="340" t="s">
        <v>129</v>
      </c>
      <c r="BB140" s="341" t="s">
        <v>130</v>
      </c>
      <c r="BC140" s="276" t="s">
        <v>128</v>
      </c>
      <c r="BD140" s="340" t="s">
        <v>129</v>
      </c>
      <c r="BE140" s="341" t="s">
        <v>130</v>
      </c>
      <c r="BF140" s="276" t="s">
        <v>128</v>
      </c>
      <c r="BG140" s="340" t="s">
        <v>129</v>
      </c>
      <c r="BH140" s="341" t="s">
        <v>130</v>
      </c>
      <c r="BI140" s="276" t="s">
        <v>128</v>
      </c>
      <c r="BJ140" s="340" t="s">
        <v>129</v>
      </c>
      <c r="BK140" s="341" t="s">
        <v>130</v>
      </c>
      <c r="BL140" s="341" t="s">
        <v>128</v>
      </c>
      <c r="BM140" s="350" t="s">
        <v>0</v>
      </c>
      <c r="BO140" s="357"/>
      <c r="BP140" s="357"/>
      <c r="BQ140" s="357"/>
      <c r="BR140" s="357"/>
      <c r="BT140" s="329"/>
    </row>
    <row r="141" spans="1:72" x14ac:dyDescent="0.25">
      <c r="A141" s="323"/>
      <c r="B141" s="37" t="s">
        <v>572</v>
      </c>
      <c r="C141" s="261">
        <v>54</v>
      </c>
      <c r="D141" s="353">
        <v>0</v>
      </c>
      <c r="E141" s="354"/>
      <c r="F141" s="355">
        <f t="shared" ref="F141:F227" si="71">D141*E$10</f>
        <v>0</v>
      </c>
      <c r="G141" s="353">
        <v>0</v>
      </c>
      <c r="H141" s="354"/>
      <c r="I141" s="355">
        <f>G141*H$10</f>
        <v>0</v>
      </c>
      <c r="J141" s="353">
        <v>0</v>
      </c>
      <c r="K141" s="354"/>
      <c r="L141" s="355">
        <f>J141*K$10</f>
        <v>0</v>
      </c>
      <c r="M141" s="353">
        <v>0</v>
      </c>
      <c r="N141" s="354"/>
      <c r="O141" s="355">
        <f>M141*N$10</f>
        <v>0</v>
      </c>
      <c r="P141" s="353">
        <v>0</v>
      </c>
      <c r="Q141" s="354"/>
      <c r="R141" s="355">
        <f>P141*Q$10</f>
        <v>0</v>
      </c>
      <c r="S141" s="353">
        <v>2</v>
      </c>
      <c r="T141" s="354"/>
      <c r="U141" s="355">
        <f>S141*T$10</f>
        <v>10</v>
      </c>
      <c r="V141" s="353">
        <v>1</v>
      </c>
      <c r="W141" s="354"/>
      <c r="X141" s="355">
        <f>V141*W$10</f>
        <v>3</v>
      </c>
      <c r="Y141" s="353">
        <v>2</v>
      </c>
      <c r="Z141" s="354"/>
      <c r="AA141" s="355">
        <f>Y141*Z$10</f>
        <v>2</v>
      </c>
      <c r="AB141" s="353">
        <v>3</v>
      </c>
      <c r="AC141" s="354"/>
      <c r="AD141" s="355">
        <f>AB141*AC$10</f>
        <v>6</v>
      </c>
      <c r="AE141" s="353">
        <v>1</v>
      </c>
      <c r="AF141" s="354"/>
      <c r="AG141" s="355">
        <f>AE141*AF$10</f>
        <v>3</v>
      </c>
      <c r="AH141" s="353">
        <v>0</v>
      </c>
      <c r="AI141" s="354"/>
      <c r="AJ141" s="355">
        <f>AH141*AI$10</f>
        <v>0</v>
      </c>
      <c r="AK141" s="353">
        <v>0</v>
      </c>
      <c r="AL141" s="354"/>
      <c r="AM141" s="355">
        <f>AK141*AL$10</f>
        <v>0</v>
      </c>
      <c r="AN141" s="353">
        <v>0</v>
      </c>
      <c r="AO141" s="354"/>
      <c r="AP141" s="355">
        <f>AN141*AO$10</f>
        <v>0</v>
      </c>
      <c r="AQ141" s="353">
        <v>2</v>
      </c>
      <c r="AR141" s="354"/>
      <c r="AS141" s="355">
        <f>AQ141*AR$10</f>
        <v>6</v>
      </c>
      <c r="AT141" s="353">
        <v>1</v>
      </c>
      <c r="AU141" s="354"/>
      <c r="AV141" s="355">
        <f>AT141*AU$10</f>
        <v>3</v>
      </c>
      <c r="AW141" s="353">
        <v>0</v>
      </c>
      <c r="AX141" s="354"/>
      <c r="AY141" s="355">
        <f>AW141*AX$10</f>
        <v>0</v>
      </c>
      <c r="AZ141" s="353">
        <v>0</v>
      </c>
      <c r="BA141" s="354"/>
      <c r="BB141" s="355">
        <f>AZ141*BA$10</f>
        <v>0</v>
      </c>
      <c r="BC141" s="353">
        <v>0</v>
      </c>
      <c r="BD141" s="354"/>
      <c r="BE141" s="355">
        <f>BC141*BD$10</f>
        <v>0</v>
      </c>
      <c r="BF141" s="353">
        <v>1</v>
      </c>
      <c r="BG141" s="354"/>
      <c r="BH141" s="355">
        <f>BF141*BG$10</f>
        <v>2</v>
      </c>
      <c r="BI141" s="353">
        <v>1</v>
      </c>
      <c r="BJ141" s="354"/>
      <c r="BK141" s="355">
        <f>BI141*BJ$10</f>
        <v>1</v>
      </c>
      <c r="BL141" s="356">
        <v>2</v>
      </c>
      <c r="BM141" s="357">
        <f t="shared" ref="BM141:BM236" si="72">(F141+I141+L141+O141+R141+U141+X141+AA141+AD141+AG141+AJ141+AM141+AP141+AS141+AV141+AY141+BB141+BE141+BH141+BK141)*BL141</f>
        <v>72</v>
      </c>
      <c r="BO141" s="357">
        <f t="shared" si="67"/>
        <v>0</v>
      </c>
      <c r="BP141" s="357">
        <f t="shared" si="68"/>
        <v>48</v>
      </c>
      <c r="BQ141" s="357">
        <f t="shared" si="69"/>
        <v>18</v>
      </c>
      <c r="BR141" s="357">
        <f t="shared" si="70"/>
        <v>6</v>
      </c>
      <c r="BT141" s="329"/>
    </row>
    <row r="142" spans="1:72" x14ac:dyDescent="0.25">
      <c r="A142" s="323"/>
      <c r="B142" s="37" t="s">
        <v>571</v>
      </c>
      <c r="C142" s="261">
        <v>35</v>
      </c>
      <c r="D142" s="353">
        <v>1</v>
      </c>
      <c r="E142" s="354"/>
      <c r="F142" s="355">
        <f t="shared" si="71"/>
        <v>5</v>
      </c>
      <c r="G142" s="353">
        <v>1</v>
      </c>
      <c r="H142" s="354"/>
      <c r="I142" s="355">
        <f>G142*H$10</f>
        <v>3</v>
      </c>
      <c r="J142" s="353">
        <v>1</v>
      </c>
      <c r="K142" s="354"/>
      <c r="L142" s="355">
        <f>J142*K$10</f>
        <v>2</v>
      </c>
      <c r="M142" s="353">
        <v>0</v>
      </c>
      <c r="N142" s="354"/>
      <c r="O142" s="355">
        <f>M142*N$10</f>
        <v>0</v>
      </c>
      <c r="P142" s="353">
        <v>1</v>
      </c>
      <c r="Q142" s="354"/>
      <c r="R142" s="355">
        <f>P142*Q$10</f>
        <v>2</v>
      </c>
      <c r="S142" s="353">
        <v>3</v>
      </c>
      <c r="T142" s="354"/>
      <c r="U142" s="355">
        <f>S142*T$10</f>
        <v>15</v>
      </c>
      <c r="V142" s="353">
        <v>1</v>
      </c>
      <c r="W142" s="354"/>
      <c r="X142" s="355">
        <f>V142*W$10</f>
        <v>3</v>
      </c>
      <c r="Y142" s="353">
        <v>2</v>
      </c>
      <c r="Z142" s="354"/>
      <c r="AA142" s="355">
        <f>Y142*Z$10</f>
        <v>2</v>
      </c>
      <c r="AB142" s="353">
        <v>3</v>
      </c>
      <c r="AC142" s="354"/>
      <c r="AD142" s="355">
        <f>AB142*AC$10</f>
        <v>6</v>
      </c>
      <c r="AE142" s="353">
        <v>2</v>
      </c>
      <c r="AF142" s="354"/>
      <c r="AG142" s="355">
        <f>AE142*AF$10</f>
        <v>6</v>
      </c>
      <c r="AH142" s="353">
        <v>1</v>
      </c>
      <c r="AI142" s="354"/>
      <c r="AJ142" s="355">
        <f>AH142*AI$10</f>
        <v>5</v>
      </c>
      <c r="AK142" s="353">
        <v>1</v>
      </c>
      <c r="AL142" s="354"/>
      <c r="AM142" s="355">
        <f>AK142*AL$10</f>
        <v>4</v>
      </c>
      <c r="AN142" s="353">
        <v>0</v>
      </c>
      <c r="AO142" s="354"/>
      <c r="AP142" s="355">
        <f>AN142*AO$10</f>
        <v>0</v>
      </c>
      <c r="AQ142" s="353">
        <v>2</v>
      </c>
      <c r="AR142" s="354"/>
      <c r="AS142" s="355">
        <f>AQ142*AR$10</f>
        <v>6</v>
      </c>
      <c r="AT142" s="353">
        <v>2</v>
      </c>
      <c r="AU142" s="354"/>
      <c r="AV142" s="355">
        <f>AT142*AU$10</f>
        <v>6</v>
      </c>
      <c r="AW142" s="353">
        <v>1</v>
      </c>
      <c r="AX142" s="354"/>
      <c r="AY142" s="355">
        <f>AW142*AX$10</f>
        <v>2</v>
      </c>
      <c r="AZ142" s="353">
        <v>1</v>
      </c>
      <c r="BA142" s="354"/>
      <c r="BB142" s="355">
        <f>AZ142*BA$10</f>
        <v>3</v>
      </c>
      <c r="BC142" s="353">
        <v>0</v>
      </c>
      <c r="BD142" s="354"/>
      <c r="BE142" s="355">
        <f>BC142*BD$10</f>
        <v>0</v>
      </c>
      <c r="BF142" s="353">
        <v>1</v>
      </c>
      <c r="BG142" s="354"/>
      <c r="BH142" s="355">
        <f>BF142*BG$10</f>
        <v>2</v>
      </c>
      <c r="BI142" s="353">
        <v>1</v>
      </c>
      <c r="BJ142" s="354"/>
      <c r="BK142" s="355">
        <f>BI142*BJ$10</f>
        <v>1</v>
      </c>
      <c r="BL142" s="356">
        <v>2</v>
      </c>
      <c r="BM142" s="357">
        <f t="shared" si="72"/>
        <v>146</v>
      </c>
      <c r="BO142" s="357">
        <f t="shared" si="67"/>
        <v>24</v>
      </c>
      <c r="BP142" s="357">
        <f t="shared" si="68"/>
        <v>64</v>
      </c>
      <c r="BQ142" s="357">
        <f t="shared" si="69"/>
        <v>42</v>
      </c>
      <c r="BR142" s="357">
        <f t="shared" si="70"/>
        <v>16</v>
      </c>
      <c r="BT142" s="329"/>
    </row>
    <row r="143" spans="1:72" x14ac:dyDescent="0.25">
      <c r="A143" s="323"/>
      <c r="B143" s="37" t="s">
        <v>176</v>
      </c>
      <c r="C143" s="261">
        <v>29</v>
      </c>
      <c r="D143" s="353">
        <v>2</v>
      </c>
      <c r="E143" s="354"/>
      <c r="F143" s="355">
        <f t="shared" si="71"/>
        <v>10</v>
      </c>
      <c r="G143" s="353">
        <v>1</v>
      </c>
      <c r="H143" s="354"/>
      <c r="I143" s="355">
        <f>G143*H$10</f>
        <v>3</v>
      </c>
      <c r="J143" s="353">
        <v>2</v>
      </c>
      <c r="K143" s="354"/>
      <c r="L143" s="355">
        <f>J143*K$10</f>
        <v>4</v>
      </c>
      <c r="M143" s="353">
        <v>1</v>
      </c>
      <c r="N143" s="354"/>
      <c r="O143" s="355">
        <f>M143*N$10</f>
        <v>3</v>
      </c>
      <c r="P143" s="353">
        <v>1</v>
      </c>
      <c r="Q143" s="354"/>
      <c r="R143" s="355">
        <f>P143*Q$10</f>
        <v>2</v>
      </c>
      <c r="S143" s="353">
        <v>3</v>
      </c>
      <c r="T143" s="354"/>
      <c r="U143" s="355">
        <f>S143*T$10</f>
        <v>15</v>
      </c>
      <c r="V143" s="353">
        <v>2</v>
      </c>
      <c r="W143" s="354"/>
      <c r="X143" s="355">
        <f>V143*W$10</f>
        <v>6</v>
      </c>
      <c r="Y143" s="353">
        <v>3</v>
      </c>
      <c r="Z143" s="354"/>
      <c r="AA143" s="355">
        <f>Y143*Z$10</f>
        <v>3</v>
      </c>
      <c r="AB143" s="353">
        <v>3</v>
      </c>
      <c r="AC143" s="354"/>
      <c r="AD143" s="355">
        <f>AB143*AC$10</f>
        <v>6</v>
      </c>
      <c r="AE143" s="353">
        <v>2</v>
      </c>
      <c r="AF143" s="354"/>
      <c r="AG143" s="355">
        <f>AE143*AF$10</f>
        <v>6</v>
      </c>
      <c r="AH143" s="353">
        <v>2</v>
      </c>
      <c r="AI143" s="354"/>
      <c r="AJ143" s="355">
        <f>AH143*AI$10</f>
        <v>10</v>
      </c>
      <c r="AK143" s="353">
        <v>2</v>
      </c>
      <c r="AL143" s="354"/>
      <c r="AM143" s="355">
        <f>AK143*AL$10</f>
        <v>8</v>
      </c>
      <c r="AN143" s="353">
        <v>2</v>
      </c>
      <c r="AO143" s="354"/>
      <c r="AP143" s="355">
        <f>AN143*AO$10</f>
        <v>4</v>
      </c>
      <c r="AQ143" s="353">
        <v>2</v>
      </c>
      <c r="AR143" s="354"/>
      <c r="AS143" s="355">
        <f>AQ143*AR$10</f>
        <v>6</v>
      </c>
      <c r="AT143" s="353">
        <v>2</v>
      </c>
      <c r="AU143" s="354"/>
      <c r="AV143" s="355">
        <f>AT143*AU$10</f>
        <v>6</v>
      </c>
      <c r="AW143" s="353">
        <v>2</v>
      </c>
      <c r="AX143" s="354"/>
      <c r="AY143" s="355">
        <f>AW143*AX$10</f>
        <v>4</v>
      </c>
      <c r="AZ143" s="353">
        <v>2</v>
      </c>
      <c r="BA143" s="354"/>
      <c r="BB143" s="355">
        <f>AZ143*BA$10</f>
        <v>6</v>
      </c>
      <c r="BC143" s="353">
        <v>2</v>
      </c>
      <c r="BD143" s="354"/>
      <c r="BE143" s="355">
        <f>BC143*BD$10</f>
        <v>8</v>
      </c>
      <c r="BF143" s="353">
        <v>1</v>
      </c>
      <c r="BG143" s="354"/>
      <c r="BH143" s="355">
        <f>BF143*BG$10</f>
        <v>2</v>
      </c>
      <c r="BI143" s="353">
        <v>2</v>
      </c>
      <c r="BJ143" s="354"/>
      <c r="BK143" s="355">
        <f>BI143*BJ$10</f>
        <v>2</v>
      </c>
      <c r="BL143" s="356">
        <v>3</v>
      </c>
      <c r="BM143" s="357">
        <f t="shared" si="72"/>
        <v>342</v>
      </c>
      <c r="BO143" s="357">
        <f t="shared" si="67"/>
        <v>66</v>
      </c>
      <c r="BP143" s="357">
        <f t="shared" si="68"/>
        <v>108</v>
      </c>
      <c r="BQ143" s="357">
        <f t="shared" si="69"/>
        <v>102</v>
      </c>
      <c r="BR143" s="357">
        <f t="shared" si="70"/>
        <v>66</v>
      </c>
      <c r="BT143" s="329"/>
    </row>
    <row r="144" spans="1:72" x14ac:dyDescent="0.25">
      <c r="A144" s="323"/>
      <c r="B144" s="37" t="s">
        <v>177</v>
      </c>
      <c r="C144" s="261">
        <v>16</v>
      </c>
      <c r="D144" s="353">
        <v>2</v>
      </c>
      <c r="E144" s="354"/>
      <c r="F144" s="355">
        <f t="shared" si="71"/>
        <v>10</v>
      </c>
      <c r="G144" s="353">
        <v>2</v>
      </c>
      <c r="H144" s="354"/>
      <c r="I144" s="355">
        <f>G144*H$10</f>
        <v>6</v>
      </c>
      <c r="J144" s="353">
        <v>2</v>
      </c>
      <c r="K144" s="354"/>
      <c r="L144" s="355">
        <f>J144*K$10</f>
        <v>4</v>
      </c>
      <c r="M144" s="353">
        <v>2</v>
      </c>
      <c r="N144" s="354"/>
      <c r="O144" s="355">
        <f>M144*N$10</f>
        <v>6</v>
      </c>
      <c r="P144" s="353">
        <v>2</v>
      </c>
      <c r="Q144" s="354"/>
      <c r="R144" s="355">
        <f>P144*Q$10</f>
        <v>4</v>
      </c>
      <c r="S144" s="353">
        <v>3</v>
      </c>
      <c r="T144" s="354"/>
      <c r="U144" s="355">
        <f>S144*T$10</f>
        <v>15</v>
      </c>
      <c r="V144" s="353">
        <v>2</v>
      </c>
      <c r="W144" s="354"/>
      <c r="X144" s="355">
        <f>V144*W$10</f>
        <v>6</v>
      </c>
      <c r="Y144" s="353">
        <v>2</v>
      </c>
      <c r="Z144" s="354"/>
      <c r="AA144" s="355">
        <f>Y144*Z$10</f>
        <v>2</v>
      </c>
      <c r="AB144" s="353">
        <v>3</v>
      </c>
      <c r="AC144" s="354"/>
      <c r="AD144" s="355">
        <f>AB144*AC$10</f>
        <v>6</v>
      </c>
      <c r="AE144" s="353">
        <v>2</v>
      </c>
      <c r="AF144" s="354"/>
      <c r="AG144" s="355">
        <f>AE144*AF$10</f>
        <v>6</v>
      </c>
      <c r="AH144" s="353">
        <v>1</v>
      </c>
      <c r="AI144" s="354"/>
      <c r="AJ144" s="355">
        <f>AH144*AI$10</f>
        <v>5</v>
      </c>
      <c r="AK144" s="353">
        <v>2</v>
      </c>
      <c r="AL144" s="354"/>
      <c r="AM144" s="355">
        <f>AK144*AL$10</f>
        <v>8</v>
      </c>
      <c r="AN144" s="353">
        <v>2</v>
      </c>
      <c r="AO144" s="354"/>
      <c r="AP144" s="355">
        <f>AN144*AO$10</f>
        <v>4</v>
      </c>
      <c r="AQ144" s="353">
        <v>1</v>
      </c>
      <c r="AR144" s="354"/>
      <c r="AS144" s="355">
        <f>AQ144*AR$10</f>
        <v>3</v>
      </c>
      <c r="AT144" s="353">
        <v>3</v>
      </c>
      <c r="AU144" s="354"/>
      <c r="AV144" s="355">
        <f>AT144*AU$10</f>
        <v>9</v>
      </c>
      <c r="AW144" s="353">
        <v>1</v>
      </c>
      <c r="AX144" s="354"/>
      <c r="AY144" s="355">
        <f>AW144*AX$10</f>
        <v>2</v>
      </c>
      <c r="AZ144" s="353">
        <v>2</v>
      </c>
      <c r="BA144" s="354"/>
      <c r="BB144" s="355">
        <f>AZ144*BA$10</f>
        <v>6</v>
      </c>
      <c r="BC144" s="353">
        <v>1</v>
      </c>
      <c r="BD144" s="354"/>
      <c r="BE144" s="355">
        <f>BC144*BD$10</f>
        <v>4</v>
      </c>
      <c r="BF144" s="353">
        <v>1</v>
      </c>
      <c r="BG144" s="354"/>
      <c r="BH144" s="355">
        <f>BF144*BG$10</f>
        <v>2</v>
      </c>
      <c r="BI144" s="353">
        <v>1</v>
      </c>
      <c r="BJ144" s="354"/>
      <c r="BK144" s="355">
        <f>BI144*BJ$10</f>
        <v>1</v>
      </c>
      <c r="BL144" s="356">
        <v>3</v>
      </c>
      <c r="BM144" s="357">
        <f t="shared" si="72"/>
        <v>327</v>
      </c>
      <c r="BO144" s="357">
        <f t="shared" si="67"/>
        <v>90</v>
      </c>
      <c r="BP144" s="357">
        <f t="shared" si="68"/>
        <v>105</v>
      </c>
      <c r="BQ144" s="357">
        <f t="shared" si="69"/>
        <v>87</v>
      </c>
      <c r="BR144" s="357">
        <f t="shared" si="70"/>
        <v>45</v>
      </c>
      <c r="BT144" s="329"/>
    </row>
    <row r="145" spans="1:72" x14ac:dyDescent="0.25">
      <c r="A145" s="323"/>
      <c r="B145" s="10"/>
      <c r="C145" s="261"/>
      <c r="D145" s="353"/>
      <c r="E145" s="354"/>
      <c r="F145" s="355">
        <f t="shared" si="71"/>
        <v>0</v>
      </c>
      <c r="G145" s="353"/>
      <c r="H145" s="354"/>
      <c r="I145" s="355">
        <f>G145*H$10</f>
        <v>0</v>
      </c>
      <c r="J145" s="353"/>
      <c r="K145" s="354"/>
      <c r="L145" s="355">
        <f>J145*K$10</f>
        <v>0</v>
      </c>
      <c r="M145" s="353"/>
      <c r="N145" s="354"/>
      <c r="O145" s="355">
        <f>M145*N$10</f>
        <v>0</v>
      </c>
      <c r="P145" s="353"/>
      <c r="Q145" s="354"/>
      <c r="R145" s="355">
        <f>P145*Q$10</f>
        <v>0</v>
      </c>
      <c r="S145" s="353"/>
      <c r="T145" s="354"/>
      <c r="U145" s="355">
        <f>S145*T$10</f>
        <v>0</v>
      </c>
      <c r="V145" s="353"/>
      <c r="W145" s="354"/>
      <c r="X145" s="355">
        <f>V145*W$10</f>
        <v>0</v>
      </c>
      <c r="Y145" s="353"/>
      <c r="Z145" s="354"/>
      <c r="AA145" s="355">
        <f>Y145*Z$10</f>
        <v>0</v>
      </c>
      <c r="AB145" s="353"/>
      <c r="AC145" s="354"/>
      <c r="AD145" s="355">
        <f>AB145*AC$10</f>
        <v>0</v>
      </c>
      <c r="AE145" s="353"/>
      <c r="AF145" s="354"/>
      <c r="AG145" s="355">
        <f>AE145*AF$10</f>
        <v>0</v>
      </c>
      <c r="AH145" s="353"/>
      <c r="AI145" s="354"/>
      <c r="AJ145" s="355">
        <f>AH145*AI$10</f>
        <v>0</v>
      </c>
      <c r="AK145" s="353"/>
      <c r="AL145" s="354"/>
      <c r="AM145" s="355">
        <f>AK145*AL$10</f>
        <v>0</v>
      </c>
      <c r="AN145" s="353"/>
      <c r="AO145" s="354"/>
      <c r="AP145" s="355">
        <f>AN145*AO$10</f>
        <v>0</v>
      </c>
      <c r="AQ145" s="353"/>
      <c r="AR145" s="354"/>
      <c r="AS145" s="355">
        <f>AQ145*AR$10</f>
        <v>0</v>
      </c>
      <c r="AT145" s="353"/>
      <c r="AU145" s="354"/>
      <c r="AV145" s="355">
        <f>AT145*AU$10</f>
        <v>0</v>
      </c>
      <c r="AW145" s="353"/>
      <c r="AX145" s="354"/>
      <c r="AY145" s="355">
        <f>AW145*AX$10</f>
        <v>0</v>
      </c>
      <c r="AZ145" s="353"/>
      <c r="BA145" s="354"/>
      <c r="BB145" s="355">
        <f>AZ145*BA$10</f>
        <v>0</v>
      </c>
      <c r="BC145" s="353"/>
      <c r="BD145" s="354"/>
      <c r="BE145" s="355">
        <f>BC145*BD$10</f>
        <v>0</v>
      </c>
      <c r="BF145" s="353"/>
      <c r="BG145" s="354"/>
      <c r="BH145" s="355">
        <f>BF145*BG$10</f>
        <v>0</v>
      </c>
      <c r="BI145" s="353"/>
      <c r="BJ145" s="354"/>
      <c r="BK145" s="355">
        <f>BI145*BJ$10</f>
        <v>0</v>
      </c>
      <c r="BL145" s="356"/>
      <c r="BM145" s="357">
        <f t="shared" si="72"/>
        <v>0</v>
      </c>
      <c r="BO145" s="357">
        <f t="shared" ref="BO145:BO208" si="73">(F145+I145+L145+O145+R145)*BL145</f>
        <v>0</v>
      </c>
      <c r="BP145" s="357">
        <f t="shared" ref="BP145:BP208" si="74">(U145+X145+AA145+AD145+AG145)*BL145</f>
        <v>0</v>
      </c>
      <c r="BQ145" s="357">
        <f t="shared" ref="BQ145:BQ208" si="75">(AJ145+AM145+AP145+AS145+AV145)*BL145</f>
        <v>0</v>
      </c>
      <c r="BR145" s="357">
        <f t="shared" ref="BR145:BR208" si="76">(AY145+BB145+BE145+BH145+BK145)*BL145</f>
        <v>0</v>
      </c>
      <c r="BT145" s="329"/>
    </row>
    <row r="146" spans="1:72" s="106" customFormat="1" x14ac:dyDescent="0.25">
      <c r="A146" s="323"/>
      <c r="B146" s="170"/>
      <c r="C146" s="171"/>
      <c r="D146" s="358"/>
      <c r="E146" s="359"/>
      <c r="F146" s="360"/>
      <c r="G146" s="358"/>
      <c r="H146" s="359"/>
      <c r="I146" s="360"/>
      <c r="J146" s="358"/>
      <c r="K146" s="359"/>
      <c r="L146" s="360"/>
      <c r="M146" s="358"/>
      <c r="N146" s="359"/>
      <c r="O146" s="360"/>
      <c r="P146" s="358"/>
      <c r="Q146" s="359"/>
      <c r="R146" s="360"/>
      <c r="S146" s="358"/>
      <c r="T146" s="359"/>
      <c r="U146" s="360"/>
      <c r="V146" s="358"/>
      <c r="W146" s="359"/>
      <c r="X146" s="360"/>
      <c r="Y146" s="358"/>
      <c r="Z146" s="359"/>
      <c r="AA146" s="360"/>
      <c r="AB146" s="358"/>
      <c r="AC146" s="359"/>
      <c r="AD146" s="360"/>
      <c r="AE146" s="358"/>
      <c r="AF146" s="359"/>
      <c r="AG146" s="360"/>
      <c r="AH146" s="358"/>
      <c r="AI146" s="359"/>
      <c r="AJ146" s="360"/>
      <c r="AK146" s="358"/>
      <c r="AL146" s="359"/>
      <c r="AM146" s="360"/>
      <c r="AN146" s="358"/>
      <c r="AO146" s="359"/>
      <c r="AP146" s="360"/>
      <c r="AQ146" s="358"/>
      <c r="AR146" s="359"/>
      <c r="AS146" s="360"/>
      <c r="AT146" s="358"/>
      <c r="AU146" s="359"/>
      <c r="AV146" s="360"/>
      <c r="AW146" s="358"/>
      <c r="AX146" s="359"/>
      <c r="AY146" s="360"/>
      <c r="AZ146" s="358"/>
      <c r="BA146" s="359"/>
      <c r="BB146" s="360"/>
      <c r="BC146" s="358"/>
      <c r="BD146" s="359"/>
      <c r="BE146" s="360"/>
      <c r="BF146" s="358"/>
      <c r="BG146" s="359"/>
      <c r="BH146" s="360"/>
      <c r="BI146" s="358"/>
      <c r="BJ146" s="359"/>
      <c r="BK146" s="360"/>
      <c r="BL146" s="360"/>
      <c r="BM146" s="361"/>
      <c r="BN146" s="221"/>
      <c r="BO146" s="357"/>
      <c r="BP146" s="357"/>
      <c r="BQ146" s="357"/>
      <c r="BR146" s="357"/>
      <c r="BT146" s="329"/>
    </row>
    <row r="147" spans="1:72" x14ac:dyDescent="0.25">
      <c r="A147" s="323"/>
      <c r="B147" s="30" t="s">
        <v>422</v>
      </c>
      <c r="C147" s="28" t="s">
        <v>294</v>
      </c>
      <c r="D147" s="276" t="s">
        <v>128</v>
      </c>
      <c r="E147" s="340" t="s">
        <v>129</v>
      </c>
      <c r="F147" s="341" t="s">
        <v>130</v>
      </c>
      <c r="G147" s="276" t="s">
        <v>128</v>
      </c>
      <c r="H147" s="340" t="s">
        <v>129</v>
      </c>
      <c r="I147" s="341" t="s">
        <v>130</v>
      </c>
      <c r="J147" s="276" t="s">
        <v>128</v>
      </c>
      <c r="K147" s="340" t="s">
        <v>129</v>
      </c>
      <c r="L147" s="341" t="s">
        <v>130</v>
      </c>
      <c r="M147" s="276" t="s">
        <v>128</v>
      </c>
      <c r="N147" s="340" t="s">
        <v>129</v>
      </c>
      <c r="O147" s="341" t="s">
        <v>130</v>
      </c>
      <c r="P147" s="276" t="s">
        <v>128</v>
      </c>
      <c r="Q147" s="340" t="s">
        <v>129</v>
      </c>
      <c r="R147" s="341" t="s">
        <v>130</v>
      </c>
      <c r="S147" s="276" t="s">
        <v>128</v>
      </c>
      <c r="T147" s="340" t="s">
        <v>129</v>
      </c>
      <c r="U147" s="341" t="s">
        <v>130</v>
      </c>
      <c r="V147" s="276" t="s">
        <v>128</v>
      </c>
      <c r="W147" s="340" t="s">
        <v>129</v>
      </c>
      <c r="X147" s="341" t="s">
        <v>130</v>
      </c>
      <c r="Y147" s="276" t="s">
        <v>128</v>
      </c>
      <c r="Z147" s="340" t="s">
        <v>129</v>
      </c>
      <c r="AA147" s="341" t="s">
        <v>130</v>
      </c>
      <c r="AB147" s="276" t="s">
        <v>128</v>
      </c>
      <c r="AC147" s="340" t="s">
        <v>129</v>
      </c>
      <c r="AD147" s="341" t="s">
        <v>130</v>
      </c>
      <c r="AE147" s="276" t="s">
        <v>128</v>
      </c>
      <c r="AF147" s="340" t="s">
        <v>129</v>
      </c>
      <c r="AG147" s="341" t="s">
        <v>130</v>
      </c>
      <c r="AH147" s="276" t="s">
        <v>128</v>
      </c>
      <c r="AI147" s="340" t="s">
        <v>129</v>
      </c>
      <c r="AJ147" s="341" t="s">
        <v>130</v>
      </c>
      <c r="AK147" s="276" t="s">
        <v>128</v>
      </c>
      <c r="AL147" s="340" t="s">
        <v>129</v>
      </c>
      <c r="AM147" s="341" t="s">
        <v>130</v>
      </c>
      <c r="AN147" s="276" t="s">
        <v>128</v>
      </c>
      <c r="AO147" s="340" t="s">
        <v>129</v>
      </c>
      <c r="AP147" s="341" t="s">
        <v>130</v>
      </c>
      <c r="AQ147" s="276" t="s">
        <v>128</v>
      </c>
      <c r="AR147" s="340" t="s">
        <v>129</v>
      </c>
      <c r="AS147" s="341" t="s">
        <v>130</v>
      </c>
      <c r="AT147" s="276" t="s">
        <v>128</v>
      </c>
      <c r="AU147" s="340" t="s">
        <v>129</v>
      </c>
      <c r="AV147" s="341" t="s">
        <v>130</v>
      </c>
      <c r="AW147" s="276" t="s">
        <v>128</v>
      </c>
      <c r="AX147" s="340" t="s">
        <v>129</v>
      </c>
      <c r="AY147" s="341" t="s">
        <v>130</v>
      </c>
      <c r="AZ147" s="276" t="s">
        <v>128</v>
      </c>
      <c r="BA147" s="340" t="s">
        <v>129</v>
      </c>
      <c r="BB147" s="341" t="s">
        <v>130</v>
      </c>
      <c r="BC147" s="276" t="s">
        <v>128</v>
      </c>
      <c r="BD147" s="340" t="s">
        <v>129</v>
      </c>
      <c r="BE147" s="341" t="s">
        <v>130</v>
      </c>
      <c r="BF147" s="276" t="s">
        <v>128</v>
      </c>
      <c r="BG147" s="340" t="s">
        <v>129</v>
      </c>
      <c r="BH147" s="341" t="s">
        <v>130</v>
      </c>
      <c r="BI147" s="276" t="s">
        <v>128</v>
      </c>
      <c r="BJ147" s="340" t="s">
        <v>129</v>
      </c>
      <c r="BK147" s="341" t="s">
        <v>130</v>
      </c>
      <c r="BL147" s="341" t="s">
        <v>128</v>
      </c>
      <c r="BM147" s="350" t="s">
        <v>0</v>
      </c>
      <c r="BO147" s="357"/>
      <c r="BP147" s="357"/>
      <c r="BQ147" s="357"/>
      <c r="BR147" s="357"/>
      <c r="BT147" s="329"/>
    </row>
    <row r="148" spans="1:72" x14ac:dyDescent="0.25">
      <c r="A148" s="323"/>
      <c r="B148" s="37" t="s">
        <v>178</v>
      </c>
      <c r="C148" s="261">
        <v>1</v>
      </c>
      <c r="D148" s="353">
        <v>1</v>
      </c>
      <c r="E148" s="354"/>
      <c r="F148" s="355">
        <f t="shared" si="71"/>
        <v>5</v>
      </c>
      <c r="G148" s="353">
        <v>1</v>
      </c>
      <c r="H148" s="354"/>
      <c r="I148" s="355">
        <f t="shared" ref="I148:I156" si="77">G148*H$10</f>
        <v>3</v>
      </c>
      <c r="J148" s="353">
        <v>1</v>
      </c>
      <c r="K148" s="354"/>
      <c r="L148" s="355">
        <f t="shared" ref="L148:L156" si="78">J148*K$10</f>
        <v>2</v>
      </c>
      <c r="M148" s="353">
        <v>1</v>
      </c>
      <c r="N148" s="354"/>
      <c r="O148" s="355">
        <f t="shared" ref="O148:O156" si="79">M148*N$10</f>
        <v>3</v>
      </c>
      <c r="P148" s="353">
        <v>1</v>
      </c>
      <c r="Q148" s="354"/>
      <c r="R148" s="355">
        <f t="shared" ref="R148:R156" si="80">P148*Q$10</f>
        <v>2</v>
      </c>
      <c r="S148" s="353">
        <v>3</v>
      </c>
      <c r="T148" s="354"/>
      <c r="U148" s="355">
        <f t="shared" ref="U148:U156" si="81">S148*T$10</f>
        <v>15</v>
      </c>
      <c r="V148" s="353">
        <v>2</v>
      </c>
      <c r="W148" s="354"/>
      <c r="X148" s="355">
        <f t="shared" ref="X148:X156" si="82">V148*W$10</f>
        <v>6</v>
      </c>
      <c r="Y148" s="353">
        <v>3</v>
      </c>
      <c r="Z148" s="354"/>
      <c r="AA148" s="355">
        <f t="shared" ref="AA148:AA156" si="83">Y148*Z$10</f>
        <v>3</v>
      </c>
      <c r="AB148" s="353">
        <v>3</v>
      </c>
      <c r="AC148" s="354"/>
      <c r="AD148" s="355">
        <f t="shared" ref="AD148:AD156" si="84">AB148*AC$10</f>
        <v>6</v>
      </c>
      <c r="AE148" s="353">
        <v>2</v>
      </c>
      <c r="AF148" s="354"/>
      <c r="AG148" s="355">
        <f t="shared" ref="AG148:AG156" si="85">AE148*AF$10</f>
        <v>6</v>
      </c>
      <c r="AH148" s="353">
        <v>2</v>
      </c>
      <c r="AI148" s="354"/>
      <c r="AJ148" s="355">
        <f t="shared" ref="AJ148:AJ156" si="86">AH148*AI$10</f>
        <v>10</v>
      </c>
      <c r="AK148" s="353">
        <v>1</v>
      </c>
      <c r="AL148" s="354"/>
      <c r="AM148" s="355">
        <f t="shared" ref="AM148:AM156" si="87">AK148*AL$10</f>
        <v>4</v>
      </c>
      <c r="AN148" s="353">
        <v>1</v>
      </c>
      <c r="AO148" s="354"/>
      <c r="AP148" s="355">
        <f t="shared" ref="AP148:AP156" si="88">AN148*AO$10</f>
        <v>2</v>
      </c>
      <c r="AQ148" s="353">
        <v>2</v>
      </c>
      <c r="AR148" s="354"/>
      <c r="AS148" s="355">
        <f t="shared" ref="AS148:AS156" si="89">AQ148*AR$10</f>
        <v>6</v>
      </c>
      <c r="AT148" s="353">
        <v>2</v>
      </c>
      <c r="AU148" s="354"/>
      <c r="AV148" s="355">
        <f t="shared" ref="AV148:AV156" si="90">AT148*AU$10</f>
        <v>6</v>
      </c>
      <c r="AW148" s="353">
        <v>1</v>
      </c>
      <c r="AX148" s="354"/>
      <c r="AY148" s="355">
        <f t="shared" ref="AY148:AY156" si="91">AW148*AX$10</f>
        <v>2</v>
      </c>
      <c r="AZ148" s="353">
        <v>1</v>
      </c>
      <c r="BA148" s="354"/>
      <c r="BB148" s="355">
        <f t="shared" ref="BB148:BB156" si="92">AZ148*BA$10</f>
        <v>3</v>
      </c>
      <c r="BC148" s="353">
        <v>1</v>
      </c>
      <c r="BD148" s="354"/>
      <c r="BE148" s="355">
        <f t="shared" ref="BE148:BE156" si="93">BC148*BD$10</f>
        <v>4</v>
      </c>
      <c r="BF148" s="353">
        <v>1</v>
      </c>
      <c r="BG148" s="354"/>
      <c r="BH148" s="355">
        <f t="shared" ref="BH148:BH156" si="94">BF148*BG$10</f>
        <v>2</v>
      </c>
      <c r="BI148" s="353">
        <v>1</v>
      </c>
      <c r="BJ148" s="354"/>
      <c r="BK148" s="355">
        <f t="shared" ref="BK148:BK156" si="95">BI148*BJ$10</f>
        <v>1</v>
      </c>
      <c r="BL148" s="356">
        <v>2</v>
      </c>
      <c r="BM148" s="357">
        <f t="shared" si="72"/>
        <v>182</v>
      </c>
      <c r="BO148" s="357">
        <f t="shared" si="73"/>
        <v>30</v>
      </c>
      <c r="BP148" s="357">
        <f t="shared" si="74"/>
        <v>72</v>
      </c>
      <c r="BQ148" s="357">
        <f t="shared" si="75"/>
        <v>56</v>
      </c>
      <c r="BR148" s="357">
        <f t="shared" si="76"/>
        <v>24</v>
      </c>
      <c r="BT148" s="329"/>
    </row>
    <row r="149" spans="1:72" x14ac:dyDescent="0.25">
      <c r="A149" s="323"/>
      <c r="B149" s="37" t="s">
        <v>179</v>
      </c>
      <c r="C149" s="261">
        <v>29</v>
      </c>
      <c r="D149" s="353">
        <v>2</v>
      </c>
      <c r="E149" s="354"/>
      <c r="F149" s="355">
        <f t="shared" si="71"/>
        <v>10</v>
      </c>
      <c r="G149" s="353">
        <v>1</v>
      </c>
      <c r="H149" s="354"/>
      <c r="I149" s="355">
        <f t="shared" si="77"/>
        <v>3</v>
      </c>
      <c r="J149" s="353">
        <v>2</v>
      </c>
      <c r="K149" s="354"/>
      <c r="L149" s="355">
        <f t="shared" si="78"/>
        <v>4</v>
      </c>
      <c r="M149" s="353">
        <v>1</v>
      </c>
      <c r="N149" s="354"/>
      <c r="O149" s="355">
        <f t="shared" si="79"/>
        <v>3</v>
      </c>
      <c r="P149" s="353">
        <v>2</v>
      </c>
      <c r="Q149" s="354"/>
      <c r="R149" s="355">
        <f t="shared" si="80"/>
        <v>4</v>
      </c>
      <c r="S149" s="353">
        <v>3</v>
      </c>
      <c r="T149" s="354"/>
      <c r="U149" s="355">
        <f t="shared" si="81"/>
        <v>15</v>
      </c>
      <c r="V149" s="353">
        <v>2</v>
      </c>
      <c r="W149" s="354"/>
      <c r="X149" s="355">
        <f t="shared" si="82"/>
        <v>6</v>
      </c>
      <c r="Y149" s="353">
        <v>3</v>
      </c>
      <c r="Z149" s="354"/>
      <c r="AA149" s="355">
        <f t="shared" si="83"/>
        <v>3</v>
      </c>
      <c r="AB149" s="353">
        <v>3</v>
      </c>
      <c r="AC149" s="354"/>
      <c r="AD149" s="355">
        <f t="shared" si="84"/>
        <v>6</v>
      </c>
      <c r="AE149" s="353">
        <v>3</v>
      </c>
      <c r="AF149" s="354"/>
      <c r="AG149" s="355">
        <f t="shared" si="85"/>
        <v>9</v>
      </c>
      <c r="AH149" s="353">
        <v>2</v>
      </c>
      <c r="AI149" s="354"/>
      <c r="AJ149" s="355">
        <f t="shared" si="86"/>
        <v>10</v>
      </c>
      <c r="AK149" s="353">
        <v>2</v>
      </c>
      <c r="AL149" s="354"/>
      <c r="AM149" s="355">
        <f t="shared" si="87"/>
        <v>8</v>
      </c>
      <c r="AN149" s="353">
        <v>2</v>
      </c>
      <c r="AO149" s="354"/>
      <c r="AP149" s="355">
        <f t="shared" si="88"/>
        <v>4</v>
      </c>
      <c r="AQ149" s="353">
        <v>3</v>
      </c>
      <c r="AR149" s="354"/>
      <c r="AS149" s="355">
        <f t="shared" si="89"/>
        <v>9</v>
      </c>
      <c r="AT149" s="353">
        <v>2</v>
      </c>
      <c r="AU149" s="354"/>
      <c r="AV149" s="355">
        <f t="shared" si="90"/>
        <v>6</v>
      </c>
      <c r="AW149" s="353">
        <v>2</v>
      </c>
      <c r="AX149" s="354"/>
      <c r="AY149" s="355">
        <f t="shared" si="91"/>
        <v>4</v>
      </c>
      <c r="AZ149" s="353">
        <v>2</v>
      </c>
      <c r="BA149" s="354"/>
      <c r="BB149" s="355">
        <f t="shared" si="92"/>
        <v>6</v>
      </c>
      <c r="BC149" s="353">
        <v>2</v>
      </c>
      <c r="BD149" s="354"/>
      <c r="BE149" s="355">
        <f t="shared" si="93"/>
        <v>8</v>
      </c>
      <c r="BF149" s="353">
        <v>1</v>
      </c>
      <c r="BG149" s="354"/>
      <c r="BH149" s="355">
        <f t="shared" si="94"/>
        <v>2</v>
      </c>
      <c r="BI149" s="353">
        <v>1</v>
      </c>
      <c r="BJ149" s="354"/>
      <c r="BK149" s="355">
        <f t="shared" si="95"/>
        <v>1</v>
      </c>
      <c r="BL149" s="356">
        <v>2</v>
      </c>
      <c r="BM149" s="357">
        <f t="shared" si="72"/>
        <v>242</v>
      </c>
      <c r="BO149" s="357">
        <f t="shared" si="73"/>
        <v>48</v>
      </c>
      <c r="BP149" s="357">
        <f t="shared" si="74"/>
        <v>78</v>
      </c>
      <c r="BQ149" s="357">
        <f t="shared" si="75"/>
        <v>74</v>
      </c>
      <c r="BR149" s="357">
        <f t="shared" si="76"/>
        <v>42</v>
      </c>
      <c r="BT149" s="329"/>
    </row>
    <row r="150" spans="1:72" x14ac:dyDescent="0.25">
      <c r="A150" s="323"/>
      <c r="B150" s="37" t="s">
        <v>180</v>
      </c>
      <c r="C150" s="261">
        <v>6</v>
      </c>
      <c r="D150" s="353">
        <v>3</v>
      </c>
      <c r="E150" s="354"/>
      <c r="F150" s="355">
        <f t="shared" si="71"/>
        <v>15</v>
      </c>
      <c r="G150" s="353">
        <v>2</v>
      </c>
      <c r="H150" s="354"/>
      <c r="I150" s="355">
        <f t="shared" si="77"/>
        <v>6</v>
      </c>
      <c r="J150" s="353">
        <v>2</v>
      </c>
      <c r="K150" s="354"/>
      <c r="L150" s="355">
        <f t="shared" si="78"/>
        <v>4</v>
      </c>
      <c r="M150" s="353">
        <v>1</v>
      </c>
      <c r="N150" s="354"/>
      <c r="O150" s="355">
        <f t="shared" si="79"/>
        <v>3</v>
      </c>
      <c r="P150" s="353">
        <v>2</v>
      </c>
      <c r="Q150" s="354"/>
      <c r="R150" s="355">
        <f t="shared" si="80"/>
        <v>4</v>
      </c>
      <c r="S150" s="353">
        <v>4</v>
      </c>
      <c r="T150" s="354"/>
      <c r="U150" s="355">
        <f t="shared" si="81"/>
        <v>20</v>
      </c>
      <c r="V150" s="353">
        <v>3</v>
      </c>
      <c r="W150" s="354"/>
      <c r="X150" s="355">
        <f t="shared" si="82"/>
        <v>9</v>
      </c>
      <c r="Y150" s="353">
        <v>4</v>
      </c>
      <c r="Z150" s="354"/>
      <c r="AA150" s="355">
        <f t="shared" si="83"/>
        <v>4</v>
      </c>
      <c r="AB150" s="353">
        <v>4</v>
      </c>
      <c r="AC150" s="354"/>
      <c r="AD150" s="355">
        <f t="shared" si="84"/>
        <v>8</v>
      </c>
      <c r="AE150" s="353">
        <v>3</v>
      </c>
      <c r="AF150" s="354"/>
      <c r="AG150" s="355">
        <f t="shared" si="85"/>
        <v>9</v>
      </c>
      <c r="AH150" s="353">
        <v>2</v>
      </c>
      <c r="AI150" s="354"/>
      <c r="AJ150" s="355">
        <f t="shared" si="86"/>
        <v>10</v>
      </c>
      <c r="AK150" s="353">
        <v>2</v>
      </c>
      <c r="AL150" s="354"/>
      <c r="AM150" s="355">
        <f t="shared" si="87"/>
        <v>8</v>
      </c>
      <c r="AN150" s="353">
        <v>3</v>
      </c>
      <c r="AO150" s="354"/>
      <c r="AP150" s="355">
        <f t="shared" si="88"/>
        <v>6</v>
      </c>
      <c r="AQ150" s="353">
        <v>3</v>
      </c>
      <c r="AR150" s="354"/>
      <c r="AS150" s="355">
        <f t="shared" si="89"/>
        <v>9</v>
      </c>
      <c r="AT150" s="353">
        <v>3</v>
      </c>
      <c r="AU150" s="354"/>
      <c r="AV150" s="355">
        <f t="shared" si="90"/>
        <v>9</v>
      </c>
      <c r="AW150" s="353">
        <v>3</v>
      </c>
      <c r="AX150" s="354"/>
      <c r="AY150" s="355">
        <f t="shared" si="91"/>
        <v>6</v>
      </c>
      <c r="AZ150" s="353">
        <v>2</v>
      </c>
      <c r="BA150" s="354"/>
      <c r="BB150" s="355">
        <f t="shared" si="92"/>
        <v>6</v>
      </c>
      <c r="BC150" s="353">
        <v>2</v>
      </c>
      <c r="BD150" s="354"/>
      <c r="BE150" s="355">
        <f t="shared" si="93"/>
        <v>8</v>
      </c>
      <c r="BF150" s="353">
        <v>2</v>
      </c>
      <c r="BG150" s="354"/>
      <c r="BH150" s="355">
        <f t="shared" si="94"/>
        <v>4</v>
      </c>
      <c r="BI150" s="353">
        <v>2</v>
      </c>
      <c r="BJ150" s="354"/>
      <c r="BK150" s="355">
        <f t="shared" si="95"/>
        <v>2</v>
      </c>
      <c r="BL150" s="356">
        <v>2</v>
      </c>
      <c r="BM150" s="357">
        <f t="shared" si="72"/>
        <v>300</v>
      </c>
      <c r="BO150" s="357">
        <f t="shared" si="73"/>
        <v>64</v>
      </c>
      <c r="BP150" s="357">
        <f t="shared" si="74"/>
        <v>100</v>
      </c>
      <c r="BQ150" s="357">
        <f t="shared" si="75"/>
        <v>84</v>
      </c>
      <c r="BR150" s="357">
        <f t="shared" si="76"/>
        <v>52</v>
      </c>
      <c r="BT150" s="329"/>
    </row>
    <row r="151" spans="1:72" x14ac:dyDescent="0.25">
      <c r="A151" s="323"/>
      <c r="B151" s="37" t="s">
        <v>182</v>
      </c>
      <c r="C151" s="261">
        <v>8</v>
      </c>
      <c r="D151" s="353">
        <v>3</v>
      </c>
      <c r="E151" s="354"/>
      <c r="F151" s="355">
        <f t="shared" si="71"/>
        <v>15</v>
      </c>
      <c r="G151" s="353">
        <v>2</v>
      </c>
      <c r="H151" s="354"/>
      <c r="I151" s="355">
        <f t="shared" si="77"/>
        <v>6</v>
      </c>
      <c r="J151" s="353">
        <v>2</v>
      </c>
      <c r="K151" s="354"/>
      <c r="L151" s="355">
        <f t="shared" si="78"/>
        <v>4</v>
      </c>
      <c r="M151" s="353">
        <v>1</v>
      </c>
      <c r="N151" s="354"/>
      <c r="O151" s="355">
        <f t="shared" si="79"/>
        <v>3</v>
      </c>
      <c r="P151" s="353">
        <v>2</v>
      </c>
      <c r="Q151" s="354"/>
      <c r="R151" s="355">
        <f t="shared" si="80"/>
        <v>4</v>
      </c>
      <c r="S151" s="353">
        <v>4</v>
      </c>
      <c r="T151" s="354"/>
      <c r="U151" s="355">
        <f t="shared" si="81"/>
        <v>20</v>
      </c>
      <c r="V151" s="353">
        <v>3</v>
      </c>
      <c r="W151" s="354"/>
      <c r="X151" s="355">
        <f t="shared" si="82"/>
        <v>9</v>
      </c>
      <c r="Y151" s="353">
        <v>4</v>
      </c>
      <c r="Z151" s="354"/>
      <c r="AA151" s="355">
        <f t="shared" si="83"/>
        <v>4</v>
      </c>
      <c r="AB151" s="353">
        <v>4</v>
      </c>
      <c r="AC151" s="354"/>
      <c r="AD151" s="355">
        <f t="shared" si="84"/>
        <v>8</v>
      </c>
      <c r="AE151" s="353">
        <v>3</v>
      </c>
      <c r="AF151" s="354"/>
      <c r="AG151" s="355">
        <f t="shared" si="85"/>
        <v>9</v>
      </c>
      <c r="AH151" s="353">
        <v>3</v>
      </c>
      <c r="AI151" s="354"/>
      <c r="AJ151" s="355">
        <f t="shared" si="86"/>
        <v>15</v>
      </c>
      <c r="AK151" s="353">
        <v>3</v>
      </c>
      <c r="AL151" s="354"/>
      <c r="AM151" s="355">
        <f t="shared" si="87"/>
        <v>12</v>
      </c>
      <c r="AN151" s="353">
        <v>3</v>
      </c>
      <c r="AO151" s="354"/>
      <c r="AP151" s="355">
        <f t="shared" si="88"/>
        <v>6</v>
      </c>
      <c r="AQ151" s="353">
        <v>3</v>
      </c>
      <c r="AR151" s="354"/>
      <c r="AS151" s="355">
        <f t="shared" si="89"/>
        <v>9</v>
      </c>
      <c r="AT151" s="353">
        <v>3</v>
      </c>
      <c r="AU151" s="354"/>
      <c r="AV151" s="355">
        <f t="shared" si="90"/>
        <v>9</v>
      </c>
      <c r="AW151" s="353">
        <v>3</v>
      </c>
      <c r="AX151" s="354"/>
      <c r="AY151" s="355">
        <f t="shared" si="91"/>
        <v>6</v>
      </c>
      <c r="AZ151" s="353">
        <v>3</v>
      </c>
      <c r="BA151" s="354"/>
      <c r="BB151" s="355">
        <f t="shared" si="92"/>
        <v>9</v>
      </c>
      <c r="BC151" s="353">
        <v>3</v>
      </c>
      <c r="BD151" s="354"/>
      <c r="BE151" s="355">
        <f t="shared" si="93"/>
        <v>12</v>
      </c>
      <c r="BF151" s="353">
        <v>3</v>
      </c>
      <c r="BG151" s="354"/>
      <c r="BH151" s="355">
        <f t="shared" si="94"/>
        <v>6</v>
      </c>
      <c r="BI151" s="353">
        <v>3</v>
      </c>
      <c r="BJ151" s="354"/>
      <c r="BK151" s="355">
        <f t="shared" si="95"/>
        <v>3</v>
      </c>
      <c r="BL151" s="356">
        <v>3</v>
      </c>
      <c r="BM151" s="357">
        <f t="shared" si="72"/>
        <v>507</v>
      </c>
      <c r="BO151" s="357">
        <f t="shared" si="73"/>
        <v>96</v>
      </c>
      <c r="BP151" s="357">
        <f t="shared" si="74"/>
        <v>150</v>
      </c>
      <c r="BQ151" s="357">
        <f t="shared" si="75"/>
        <v>153</v>
      </c>
      <c r="BR151" s="357">
        <f t="shared" si="76"/>
        <v>108</v>
      </c>
      <c r="BT151" s="329"/>
    </row>
    <row r="152" spans="1:72" x14ac:dyDescent="0.25">
      <c r="A152" s="323"/>
      <c r="B152" s="37" t="s">
        <v>181</v>
      </c>
      <c r="C152" s="261">
        <v>5</v>
      </c>
      <c r="D152" s="353">
        <v>3</v>
      </c>
      <c r="E152" s="354"/>
      <c r="F152" s="355">
        <f t="shared" si="71"/>
        <v>15</v>
      </c>
      <c r="G152" s="353">
        <v>3</v>
      </c>
      <c r="H152" s="354"/>
      <c r="I152" s="355">
        <f t="shared" si="77"/>
        <v>9</v>
      </c>
      <c r="J152" s="353">
        <v>3</v>
      </c>
      <c r="K152" s="354"/>
      <c r="L152" s="355">
        <f t="shared" si="78"/>
        <v>6</v>
      </c>
      <c r="M152" s="353">
        <v>2</v>
      </c>
      <c r="N152" s="354"/>
      <c r="O152" s="355">
        <f t="shared" si="79"/>
        <v>6</v>
      </c>
      <c r="P152" s="353">
        <v>3</v>
      </c>
      <c r="Q152" s="354"/>
      <c r="R152" s="355">
        <f t="shared" si="80"/>
        <v>6</v>
      </c>
      <c r="S152" s="353">
        <v>5</v>
      </c>
      <c r="T152" s="354"/>
      <c r="U152" s="355">
        <f t="shared" si="81"/>
        <v>25</v>
      </c>
      <c r="V152" s="353">
        <v>3</v>
      </c>
      <c r="W152" s="354"/>
      <c r="X152" s="355">
        <f t="shared" si="82"/>
        <v>9</v>
      </c>
      <c r="Y152" s="353">
        <v>4</v>
      </c>
      <c r="Z152" s="354"/>
      <c r="AA152" s="355">
        <f t="shared" si="83"/>
        <v>4</v>
      </c>
      <c r="AB152" s="353">
        <v>4</v>
      </c>
      <c r="AC152" s="354"/>
      <c r="AD152" s="355">
        <f t="shared" si="84"/>
        <v>8</v>
      </c>
      <c r="AE152" s="353">
        <v>3</v>
      </c>
      <c r="AF152" s="354"/>
      <c r="AG152" s="355">
        <f t="shared" si="85"/>
        <v>9</v>
      </c>
      <c r="AH152" s="353">
        <v>4</v>
      </c>
      <c r="AI152" s="354"/>
      <c r="AJ152" s="355">
        <f t="shared" si="86"/>
        <v>20</v>
      </c>
      <c r="AK152" s="353">
        <v>3</v>
      </c>
      <c r="AL152" s="354"/>
      <c r="AM152" s="355">
        <f t="shared" si="87"/>
        <v>12</v>
      </c>
      <c r="AN152" s="353">
        <v>3</v>
      </c>
      <c r="AO152" s="354"/>
      <c r="AP152" s="355">
        <f t="shared" si="88"/>
        <v>6</v>
      </c>
      <c r="AQ152" s="353">
        <v>3</v>
      </c>
      <c r="AR152" s="354"/>
      <c r="AS152" s="355">
        <f t="shared" si="89"/>
        <v>9</v>
      </c>
      <c r="AT152" s="353">
        <v>3</v>
      </c>
      <c r="AU152" s="354"/>
      <c r="AV152" s="355">
        <f t="shared" si="90"/>
        <v>9</v>
      </c>
      <c r="AW152" s="353">
        <v>3</v>
      </c>
      <c r="AX152" s="354"/>
      <c r="AY152" s="355">
        <f t="shared" si="91"/>
        <v>6</v>
      </c>
      <c r="AZ152" s="353">
        <v>3</v>
      </c>
      <c r="BA152" s="354"/>
      <c r="BB152" s="355">
        <f t="shared" si="92"/>
        <v>9</v>
      </c>
      <c r="BC152" s="353">
        <v>4</v>
      </c>
      <c r="BD152" s="354"/>
      <c r="BE152" s="355">
        <f t="shared" si="93"/>
        <v>16</v>
      </c>
      <c r="BF152" s="353">
        <v>3</v>
      </c>
      <c r="BG152" s="354"/>
      <c r="BH152" s="355">
        <f t="shared" si="94"/>
        <v>6</v>
      </c>
      <c r="BI152" s="353">
        <v>4</v>
      </c>
      <c r="BJ152" s="354"/>
      <c r="BK152" s="355">
        <f t="shared" si="95"/>
        <v>4</v>
      </c>
      <c r="BL152" s="356">
        <v>3</v>
      </c>
      <c r="BM152" s="357">
        <f t="shared" si="72"/>
        <v>582</v>
      </c>
      <c r="BO152" s="357">
        <f t="shared" si="73"/>
        <v>126</v>
      </c>
      <c r="BP152" s="357">
        <f t="shared" si="74"/>
        <v>165</v>
      </c>
      <c r="BQ152" s="357">
        <f t="shared" si="75"/>
        <v>168</v>
      </c>
      <c r="BR152" s="357">
        <f t="shared" si="76"/>
        <v>123</v>
      </c>
      <c r="BT152" s="329"/>
    </row>
    <row r="153" spans="1:72" x14ac:dyDescent="0.25">
      <c r="A153" s="323"/>
      <c r="B153" s="37" t="s">
        <v>183</v>
      </c>
      <c r="C153" s="261">
        <v>15</v>
      </c>
      <c r="D153" s="353">
        <v>3</v>
      </c>
      <c r="E153" s="354"/>
      <c r="F153" s="355">
        <f t="shared" si="71"/>
        <v>15</v>
      </c>
      <c r="G153" s="353">
        <v>4</v>
      </c>
      <c r="H153" s="354"/>
      <c r="I153" s="355">
        <f t="shared" si="77"/>
        <v>12</v>
      </c>
      <c r="J153" s="353">
        <v>3</v>
      </c>
      <c r="K153" s="354"/>
      <c r="L153" s="355">
        <f t="shared" si="78"/>
        <v>6</v>
      </c>
      <c r="M153" s="353">
        <v>3</v>
      </c>
      <c r="N153" s="354"/>
      <c r="O153" s="355">
        <f t="shared" si="79"/>
        <v>9</v>
      </c>
      <c r="P153" s="353">
        <v>3</v>
      </c>
      <c r="Q153" s="354"/>
      <c r="R153" s="355">
        <f t="shared" si="80"/>
        <v>6</v>
      </c>
      <c r="S153" s="353">
        <v>4</v>
      </c>
      <c r="T153" s="354"/>
      <c r="U153" s="355">
        <f t="shared" si="81"/>
        <v>20</v>
      </c>
      <c r="V153" s="353">
        <v>3</v>
      </c>
      <c r="W153" s="354"/>
      <c r="X153" s="355">
        <f t="shared" si="82"/>
        <v>9</v>
      </c>
      <c r="Y153" s="353">
        <v>3</v>
      </c>
      <c r="Z153" s="354"/>
      <c r="AA153" s="355">
        <f t="shared" si="83"/>
        <v>3</v>
      </c>
      <c r="AB153" s="353">
        <v>3</v>
      </c>
      <c r="AC153" s="354"/>
      <c r="AD153" s="355">
        <f t="shared" si="84"/>
        <v>6</v>
      </c>
      <c r="AE153" s="353">
        <v>3</v>
      </c>
      <c r="AF153" s="354"/>
      <c r="AG153" s="355">
        <f t="shared" si="85"/>
        <v>9</v>
      </c>
      <c r="AH153" s="353">
        <v>3</v>
      </c>
      <c r="AI153" s="354"/>
      <c r="AJ153" s="355">
        <f t="shared" si="86"/>
        <v>15</v>
      </c>
      <c r="AK153" s="353">
        <v>3</v>
      </c>
      <c r="AL153" s="354"/>
      <c r="AM153" s="355">
        <f t="shared" si="87"/>
        <v>12</v>
      </c>
      <c r="AN153" s="353">
        <v>2</v>
      </c>
      <c r="AO153" s="354"/>
      <c r="AP153" s="355">
        <f t="shared" si="88"/>
        <v>4</v>
      </c>
      <c r="AQ153" s="353">
        <v>2</v>
      </c>
      <c r="AR153" s="354"/>
      <c r="AS153" s="355">
        <f t="shared" si="89"/>
        <v>6</v>
      </c>
      <c r="AT153" s="353">
        <v>4</v>
      </c>
      <c r="AU153" s="354"/>
      <c r="AV153" s="355">
        <f t="shared" si="90"/>
        <v>12</v>
      </c>
      <c r="AW153" s="353">
        <v>2</v>
      </c>
      <c r="AX153" s="354"/>
      <c r="AY153" s="355">
        <f t="shared" si="91"/>
        <v>4</v>
      </c>
      <c r="AZ153" s="353">
        <v>2</v>
      </c>
      <c r="BA153" s="354"/>
      <c r="BB153" s="355">
        <f t="shared" si="92"/>
        <v>6</v>
      </c>
      <c r="BC153" s="353">
        <v>2</v>
      </c>
      <c r="BD153" s="354"/>
      <c r="BE153" s="355">
        <f t="shared" si="93"/>
        <v>8</v>
      </c>
      <c r="BF153" s="353">
        <v>3</v>
      </c>
      <c r="BG153" s="354"/>
      <c r="BH153" s="355">
        <f t="shared" si="94"/>
        <v>6</v>
      </c>
      <c r="BI153" s="353">
        <v>3</v>
      </c>
      <c r="BJ153" s="354"/>
      <c r="BK153" s="355">
        <f t="shared" si="95"/>
        <v>3</v>
      </c>
      <c r="BL153" s="356">
        <v>3</v>
      </c>
      <c r="BM153" s="357">
        <f t="shared" si="72"/>
        <v>513</v>
      </c>
      <c r="BO153" s="357">
        <f t="shared" si="73"/>
        <v>144</v>
      </c>
      <c r="BP153" s="357">
        <f t="shared" si="74"/>
        <v>141</v>
      </c>
      <c r="BQ153" s="357">
        <f t="shared" si="75"/>
        <v>147</v>
      </c>
      <c r="BR153" s="357">
        <f t="shared" si="76"/>
        <v>81</v>
      </c>
      <c r="BT153" s="329"/>
    </row>
    <row r="154" spans="1:72" x14ac:dyDescent="0.25">
      <c r="A154" s="323"/>
      <c r="B154" s="37" t="s">
        <v>184</v>
      </c>
      <c r="C154" s="261">
        <v>2</v>
      </c>
      <c r="D154" s="353">
        <v>4</v>
      </c>
      <c r="E154" s="354"/>
      <c r="F154" s="355">
        <f t="shared" si="71"/>
        <v>20</v>
      </c>
      <c r="G154" s="353">
        <v>4</v>
      </c>
      <c r="H154" s="354"/>
      <c r="I154" s="355">
        <f t="shared" si="77"/>
        <v>12</v>
      </c>
      <c r="J154" s="353">
        <v>3</v>
      </c>
      <c r="K154" s="354"/>
      <c r="L154" s="355">
        <f t="shared" si="78"/>
        <v>6</v>
      </c>
      <c r="M154" s="353">
        <v>4</v>
      </c>
      <c r="N154" s="354"/>
      <c r="O154" s="355">
        <f t="shared" si="79"/>
        <v>12</v>
      </c>
      <c r="P154" s="353">
        <v>4</v>
      </c>
      <c r="Q154" s="354"/>
      <c r="R154" s="355">
        <f t="shared" si="80"/>
        <v>8</v>
      </c>
      <c r="S154" s="353">
        <v>4</v>
      </c>
      <c r="T154" s="354"/>
      <c r="U154" s="355">
        <f t="shared" si="81"/>
        <v>20</v>
      </c>
      <c r="V154" s="353">
        <v>3</v>
      </c>
      <c r="W154" s="354"/>
      <c r="X154" s="355">
        <f t="shared" si="82"/>
        <v>9</v>
      </c>
      <c r="Y154" s="353">
        <v>4</v>
      </c>
      <c r="Z154" s="354"/>
      <c r="AA154" s="355">
        <f t="shared" si="83"/>
        <v>4</v>
      </c>
      <c r="AB154" s="353">
        <v>4</v>
      </c>
      <c r="AC154" s="354"/>
      <c r="AD154" s="355">
        <f t="shared" si="84"/>
        <v>8</v>
      </c>
      <c r="AE154" s="353">
        <v>3</v>
      </c>
      <c r="AF154" s="354"/>
      <c r="AG154" s="355">
        <f t="shared" si="85"/>
        <v>9</v>
      </c>
      <c r="AH154" s="353">
        <v>3</v>
      </c>
      <c r="AI154" s="354"/>
      <c r="AJ154" s="355">
        <f t="shared" si="86"/>
        <v>15</v>
      </c>
      <c r="AK154" s="353">
        <v>3</v>
      </c>
      <c r="AL154" s="354"/>
      <c r="AM154" s="355">
        <f t="shared" si="87"/>
        <v>12</v>
      </c>
      <c r="AN154" s="353">
        <v>3</v>
      </c>
      <c r="AO154" s="354"/>
      <c r="AP154" s="355">
        <f t="shared" si="88"/>
        <v>6</v>
      </c>
      <c r="AQ154" s="353">
        <v>2</v>
      </c>
      <c r="AR154" s="354"/>
      <c r="AS154" s="355">
        <f t="shared" si="89"/>
        <v>6</v>
      </c>
      <c r="AT154" s="353">
        <v>4</v>
      </c>
      <c r="AU154" s="354"/>
      <c r="AV154" s="355">
        <f t="shared" si="90"/>
        <v>12</v>
      </c>
      <c r="AW154" s="353">
        <v>2</v>
      </c>
      <c r="AX154" s="354"/>
      <c r="AY154" s="355">
        <f t="shared" si="91"/>
        <v>4</v>
      </c>
      <c r="AZ154" s="353">
        <v>2</v>
      </c>
      <c r="BA154" s="354"/>
      <c r="BB154" s="355">
        <f t="shared" si="92"/>
        <v>6</v>
      </c>
      <c r="BC154" s="353">
        <v>3</v>
      </c>
      <c r="BD154" s="354"/>
      <c r="BE154" s="355">
        <f t="shared" si="93"/>
        <v>12</v>
      </c>
      <c r="BF154" s="353">
        <v>3</v>
      </c>
      <c r="BG154" s="354"/>
      <c r="BH154" s="355">
        <f t="shared" si="94"/>
        <v>6</v>
      </c>
      <c r="BI154" s="353">
        <v>3</v>
      </c>
      <c r="BJ154" s="354"/>
      <c r="BK154" s="355">
        <f t="shared" si="95"/>
        <v>3</v>
      </c>
      <c r="BL154" s="356">
        <v>3</v>
      </c>
      <c r="BM154" s="357">
        <f t="shared" si="72"/>
        <v>570</v>
      </c>
      <c r="BO154" s="357">
        <f t="shared" si="73"/>
        <v>174</v>
      </c>
      <c r="BP154" s="357">
        <f t="shared" si="74"/>
        <v>150</v>
      </c>
      <c r="BQ154" s="357">
        <f t="shared" si="75"/>
        <v>153</v>
      </c>
      <c r="BR154" s="357">
        <f t="shared" si="76"/>
        <v>93</v>
      </c>
      <c r="BT154" s="329"/>
    </row>
    <row r="155" spans="1:72" x14ac:dyDescent="0.25">
      <c r="A155" s="323"/>
      <c r="B155" s="37" t="s">
        <v>480</v>
      </c>
      <c r="C155" s="261">
        <v>0</v>
      </c>
      <c r="D155" s="353">
        <v>4</v>
      </c>
      <c r="E155" s="354"/>
      <c r="F155" s="355">
        <f t="shared" si="71"/>
        <v>20</v>
      </c>
      <c r="G155" s="353">
        <v>4</v>
      </c>
      <c r="H155" s="354"/>
      <c r="I155" s="355">
        <f t="shared" si="77"/>
        <v>12</v>
      </c>
      <c r="J155" s="353">
        <v>3</v>
      </c>
      <c r="K155" s="354"/>
      <c r="L155" s="355">
        <f t="shared" si="78"/>
        <v>6</v>
      </c>
      <c r="M155" s="353">
        <v>4</v>
      </c>
      <c r="N155" s="354"/>
      <c r="O155" s="355">
        <f t="shared" si="79"/>
        <v>12</v>
      </c>
      <c r="P155" s="353">
        <v>4</v>
      </c>
      <c r="Q155" s="354"/>
      <c r="R155" s="355">
        <f t="shared" si="80"/>
        <v>8</v>
      </c>
      <c r="S155" s="353">
        <v>5</v>
      </c>
      <c r="T155" s="354"/>
      <c r="U155" s="355">
        <f t="shared" si="81"/>
        <v>25</v>
      </c>
      <c r="V155" s="353">
        <v>3</v>
      </c>
      <c r="W155" s="354"/>
      <c r="X155" s="355">
        <f t="shared" si="82"/>
        <v>9</v>
      </c>
      <c r="Y155" s="353">
        <v>4</v>
      </c>
      <c r="Z155" s="354"/>
      <c r="AA155" s="355">
        <f t="shared" si="83"/>
        <v>4</v>
      </c>
      <c r="AB155" s="353">
        <v>4</v>
      </c>
      <c r="AC155" s="354"/>
      <c r="AD155" s="355">
        <f t="shared" si="84"/>
        <v>8</v>
      </c>
      <c r="AE155" s="353">
        <v>3</v>
      </c>
      <c r="AF155" s="354"/>
      <c r="AG155" s="355">
        <f t="shared" si="85"/>
        <v>9</v>
      </c>
      <c r="AH155" s="353">
        <v>4</v>
      </c>
      <c r="AI155" s="354"/>
      <c r="AJ155" s="355">
        <f t="shared" si="86"/>
        <v>20</v>
      </c>
      <c r="AK155" s="353">
        <v>3</v>
      </c>
      <c r="AL155" s="354"/>
      <c r="AM155" s="355">
        <f t="shared" si="87"/>
        <v>12</v>
      </c>
      <c r="AN155" s="353">
        <v>3</v>
      </c>
      <c r="AO155" s="354"/>
      <c r="AP155" s="355">
        <f t="shared" si="88"/>
        <v>6</v>
      </c>
      <c r="AQ155" s="353">
        <v>4</v>
      </c>
      <c r="AR155" s="354"/>
      <c r="AS155" s="355">
        <f t="shared" si="89"/>
        <v>12</v>
      </c>
      <c r="AT155" s="353">
        <v>4</v>
      </c>
      <c r="AU155" s="354"/>
      <c r="AV155" s="355">
        <f t="shared" si="90"/>
        <v>12</v>
      </c>
      <c r="AW155" s="353">
        <v>3</v>
      </c>
      <c r="AX155" s="354"/>
      <c r="AY155" s="355">
        <f t="shared" si="91"/>
        <v>6</v>
      </c>
      <c r="AZ155" s="353">
        <v>4</v>
      </c>
      <c r="BA155" s="354"/>
      <c r="BB155" s="355">
        <f t="shared" si="92"/>
        <v>12</v>
      </c>
      <c r="BC155" s="353">
        <v>4</v>
      </c>
      <c r="BD155" s="354"/>
      <c r="BE155" s="355">
        <f t="shared" si="93"/>
        <v>16</v>
      </c>
      <c r="BF155" s="353">
        <v>4</v>
      </c>
      <c r="BG155" s="354"/>
      <c r="BH155" s="355">
        <f t="shared" si="94"/>
        <v>8</v>
      </c>
      <c r="BI155" s="353">
        <v>4</v>
      </c>
      <c r="BJ155" s="354"/>
      <c r="BK155" s="355">
        <f t="shared" si="95"/>
        <v>4</v>
      </c>
      <c r="BL155" s="356">
        <v>3</v>
      </c>
      <c r="BM155" s="357">
        <f t="shared" si="72"/>
        <v>663</v>
      </c>
      <c r="BO155" s="357">
        <f t="shared" si="73"/>
        <v>174</v>
      </c>
      <c r="BP155" s="357">
        <f t="shared" si="74"/>
        <v>165</v>
      </c>
      <c r="BQ155" s="357">
        <f t="shared" si="75"/>
        <v>186</v>
      </c>
      <c r="BR155" s="357">
        <f t="shared" si="76"/>
        <v>138</v>
      </c>
      <c r="BT155" s="329"/>
    </row>
    <row r="156" spans="1:72" x14ac:dyDescent="0.25">
      <c r="B156" s="10"/>
      <c r="C156" s="261"/>
      <c r="D156" s="353"/>
      <c r="E156" s="354"/>
      <c r="F156" s="355">
        <f t="shared" si="71"/>
        <v>0</v>
      </c>
      <c r="G156" s="353"/>
      <c r="H156" s="354"/>
      <c r="I156" s="355">
        <f t="shared" si="77"/>
        <v>0</v>
      </c>
      <c r="J156" s="353"/>
      <c r="K156" s="354"/>
      <c r="L156" s="355">
        <f t="shared" si="78"/>
        <v>0</v>
      </c>
      <c r="M156" s="353"/>
      <c r="N156" s="354"/>
      <c r="O156" s="355">
        <f t="shared" si="79"/>
        <v>0</v>
      </c>
      <c r="P156" s="353"/>
      <c r="Q156" s="354"/>
      <c r="R156" s="355">
        <f t="shared" si="80"/>
        <v>0</v>
      </c>
      <c r="S156" s="353"/>
      <c r="T156" s="354"/>
      <c r="U156" s="355">
        <f t="shared" si="81"/>
        <v>0</v>
      </c>
      <c r="V156" s="353"/>
      <c r="W156" s="354"/>
      <c r="X156" s="355">
        <f t="shared" si="82"/>
        <v>0</v>
      </c>
      <c r="Y156" s="353"/>
      <c r="Z156" s="354"/>
      <c r="AA156" s="355">
        <f t="shared" si="83"/>
        <v>0</v>
      </c>
      <c r="AB156" s="353"/>
      <c r="AC156" s="354"/>
      <c r="AD156" s="355">
        <f t="shared" si="84"/>
        <v>0</v>
      </c>
      <c r="AE156" s="353"/>
      <c r="AF156" s="354"/>
      <c r="AG156" s="355">
        <f t="shared" si="85"/>
        <v>0</v>
      </c>
      <c r="AH156" s="353"/>
      <c r="AI156" s="354"/>
      <c r="AJ156" s="355">
        <f t="shared" si="86"/>
        <v>0</v>
      </c>
      <c r="AK156" s="353"/>
      <c r="AL156" s="354"/>
      <c r="AM156" s="355">
        <f t="shared" si="87"/>
        <v>0</v>
      </c>
      <c r="AN156" s="353"/>
      <c r="AO156" s="354"/>
      <c r="AP156" s="355">
        <f t="shared" si="88"/>
        <v>0</v>
      </c>
      <c r="AQ156" s="353"/>
      <c r="AR156" s="354"/>
      <c r="AS156" s="355">
        <f t="shared" si="89"/>
        <v>0</v>
      </c>
      <c r="AT156" s="353"/>
      <c r="AU156" s="354"/>
      <c r="AV156" s="355">
        <f t="shared" si="90"/>
        <v>0</v>
      </c>
      <c r="AW156" s="353"/>
      <c r="AX156" s="354"/>
      <c r="AY156" s="355">
        <f t="shared" si="91"/>
        <v>0</v>
      </c>
      <c r="AZ156" s="353"/>
      <c r="BA156" s="354"/>
      <c r="BB156" s="355">
        <f t="shared" si="92"/>
        <v>0</v>
      </c>
      <c r="BC156" s="353"/>
      <c r="BD156" s="354"/>
      <c r="BE156" s="355">
        <f t="shared" si="93"/>
        <v>0</v>
      </c>
      <c r="BF156" s="353"/>
      <c r="BG156" s="354"/>
      <c r="BH156" s="355">
        <f t="shared" si="94"/>
        <v>0</v>
      </c>
      <c r="BI156" s="353"/>
      <c r="BJ156" s="354"/>
      <c r="BK156" s="355">
        <f t="shared" si="95"/>
        <v>0</v>
      </c>
      <c r="BL156" s="356"/>
      <c r="BM156" s="357">
        <f t="shared" si="72"/>
        <v>0</v>
      </c>
      <c r="BO156" s="357">
        <f t="shared" si="73"/>
        <v>0</v>
      </c>
      <c r="BP156" s="357">
        <f t="shared" si="74"/>
        <v>0</v>
      </c>
      <c r="BQ156" s="357">
        <f t="shared" si="75"/>
        <v>0</v>
      </c>
      <c r="BR156" s="357">
        <f t="shared" si="76"/>
        <v>0</v>
      </c>
      <c r="BT156" s="329"/>
    </row>
    <row r="157" spans="1:72" s="106" customFormat="1" x14ac:dyDescent="0.25">
      <c r="B157" s="170"/>
      <c r="C157" s="171"/>
      <c r="D157" s="358"/>
      <c r="E157" s="359"/>
      <c r="F157" s="360"/>
      <c r="G157" s="358"/>
      <c r="H157" s="359"/>
      <c r="I157" s="360"/>
      <c r="J157" s="358"/>
      <c r="K157" s="359"/>
      <c r="L157" s="360"/>
      <c r="M157" s="358"/>
      <c r="N157" s="359"/>
      <c r="O157" s="360"/>
      <c r="P157" s="358"/>
      <c r="Q157" s="359"/>
      <c r="R157" s="360"/>
      <c r="S157" s="358"/>
      <c r="T157" s="359"/>
      <c r="U157" s="360"/>
      <c r="V157" s="358"/>
      <c r="W157" s="359"/>
      <c r="X157" s="360"/>
      <c r="Y157" s="358"/>
      <c r="Z157" s="359"/>
      <c r="AA157" s="360"/>
      <c r="AB157" s="358"/>
      <c r="AC157" s="359"/>
      <c r="AD157" s="360"/>
      <c r="AE157" s="358"/>
      <c r="AF157" s="359"/>
      <c r="AG157" s="360"/>
      <c r="AH157" s="358"/>
      <c r="AI157" s="359"/>
      <c r="AJ157" s="360"/>
      <c r="AK157" s="358"/>
      <c r="AL157" s="359"/>
      <c r="AM157" s="360"/>
      <c r="AN157" s="358"/>
      <c r="AO157" s="359"/>
      <c r="AP157" s="360"/>
      <c r="AQ157" s="358"/>
      <c r="AR157" s="359"/>
      <c r="AS157" s="360"/>
      <c r="AT157" s="358"/>
      <c r="AU157" s="359"/>
      <c r="AV157" s="360"/>
      <c r="AW157" s="358"/>
      <c r="AX157" s="359"/>
      <c r="AY157" s="360"/>
      <c r="AZ157" s="358"/>
      <c r="BA157" s="359"/>
      <c r="BB157" s="360"/>
      <c r="BC157" s="358"/>
      <c r="BD157" s="359"/>
      <c r="BE157" s="360"/>
      <c r="BF157" s="358"/>
      <c r="BG157" s="359"/>
      <c r="BH157" s="360"/>
      <c r="BI157" s="358"/>
      <c r="BJ157" s="359"/>
      <c r="BK157" s="360"/>
      <c r="BL157" s="360"/>
      <c r="BM157" s="361"/>
      <c r="BN157" s="221"/>
      <c r="BO157" s="357"/>
      <c r="BP157" s="357"/>
      <c r="BQ157" s="357"/>
      <c r="BR157" s="357"/>
      <c r="BT157" s="329"/>
    </row>
    <row r="158" spans="1:72" x14ac:dyDescent="0.25">
      <c r="A158" s="324"/>
      <c r="B158" s="30" t="s">
        <v>412</v>
      </c>
      <c r="C158" s="28" t="s">
        <v>294</v>
      </c>
      <c r="D158" s="276" t="s">
        <v>128</v>
      </c>
      <c r="E158" s="340" t="s">
        <v>129</v>
      </c>
      <c r="F158" s="341" t="s">
        <v>130</v>
      </c>
      <c r="G158" s="276" t="s">
        <v>128</v>
      </c>
      <c r="H158" s="340" t="s">
        <v>129</v>
      </c>
      <c r="I158" s="341" t="s">
        <v>130</v>
      </c>
      <c r="J158" s="276" t="s">
        <v>128</v>
      </c>
      <c r="K158" s="340" t="s">
        <v>129</v>
      </c>
      <c r="L158" s="341" t="s">
        <v>130</v>
      </c>
      <c r="M158" s="276" t="s">
        <v>128</v>
      </c>
      <c r="N158" s="340" t="s">
        <v>129</v>
      </c>
      <c r="O158" s="341" t="s">
        <v>130</v>
      </c>
      <c r="P158" s="276" t="s">
        <v>128</v>
      </c>
      <c r="Q158" s="340" t="s">
        <v>129</v>
      </c>
      <c r="R158" s="341" t="s">
        <v>130</v>
      </c>
      <c r="S158" s="276" t="s">
        <v>128</v>
      </c>
      <c r="T158" s="340" t="s">
        <v>129</v>
      </c>
      <c r="U158" s="341" t="s">
        <v>130</v>
      </c>
      <c r="V158" s="276" t="s">
        <v>128</v>
      </c>
      <c r="W158" s="340" t="s">
        <v>129</v>
      </c>
      <c r="X158" s="341" t="s">
        <v>130</v>
      </c>
      <c r="Y158" s="276" t="s">
        <v>128</v>
      </c>
      <c r="Z158" s="340" t="s">
        <v>129</v>
      </c>
      <c r="AA158" s="341" t="s">
        <v>130</v>
      </c>
      <c r="AB158" s="276" t="s">
        <v>128</v>
      </c>
      <c r="AC158" s="340" t="s">
        <v>129</v>
      </c>
      <c r="AD158" s="341" t="s">
        <v>130</v>
      </c>
      <c r="AE158" s="276" t="s">
        <v>128</v>
      </c>
      <c r="AF158" s="340" t="s">
        <v>129</v>
      </c>
      <c r="AG158" s="341" t="s">
        <v>130</v>
      </c>
      <c r="AH158" s="276" t="s">
        <v>128</v>
      </c>
      <c r="AI158" s="340" t="s">
        <v>129</v>
      </c>
      <c r="AJ158" s="341" t="s">
        <v>130</v>
      </c>
      <c r="AK158" s="276" t="s">
        <v>128</v>
      </c>
      <c r="AL158" s="340" t="s">
        <v>129</v>
      </c>
      <c r="AM158" s="341" t="s">
        <v>130</v>
      </c>
      <c r="AN158" s="276" t="s">
        <v>128</v>
      </c>
      <c r="AO158" s="340" t="s">
        <v>129</v>
      </c>
      <c r="AP158" s="341" t="s">
        <v>130</v>
      </c>
      <c r="AQ158" s="276" t="s">
        <v>128</v>
      </c>
      <c r="AR158" s="340" t="s">
        <v>129</v>
      </c>
      <c r="AS158" s="341" t="s">
        <v>130</v>
      </c>
      <c r="AT158" s="276" t="s">
        <v>128</v>
      </c>
      <c r="AU158" s="340" t="s">
        <v>129</v>
      </c>
      <c r="AV158" s="341" t="s">
        <v>130</v>
      </c>
      <c r="AW158" s="276" t="s">
        <v>128</v>
      </c>
      <c r="AX158" s="340" t="s">
        <v>129</v>
      </c>
      <c r="AY158" s="341" t="s">
        <v>130</v>
      </c>
      <c r="AZ158" s="276" t="s">
        <v>128</v>
      </c>
      <c r="BA158" s="340" t="s">
        <v>129</v>
      </c>
      <c r="BB158" s="341" t="s">
        <v>130</v>
      </c>
      <c r="BC158" s="276" t="s">
        <v>128</v>
      </c>
      <c r="BD158" s="340" t="s">
        <v>129</v>
      </c>
      <c r="BE158" s="341" t="s">
        <v>130</v>
      </c>
      <c r="BF158" s="276" t="s">
        <v>128</v>
      </c>
      <c r="BG158" s="340" t="s">
        <v>129</v>
      </c>
      <c r="BH158" s="341" t="s">
        <v>130</v>
      </c>
      <c r="BI158" s="276" t="s">
        <v>128</v>
      </c>
      <c r="BJ158" s="340" t="s">
        <v>129</v>
      </c>
      <c r="BK158" s="341" t="s">
        <v>130</v>
      </c>
      <c r="BL158" s="341" t="s">
        <v>128</v>
      </c>
      <c r="BM158" s="350" t="s">
        <v>0</v>
      </c>
      <c r="BO158" s="357"/>
      <c r="BP158" s="357"/>
      <c r="BQ158" s="357"/>
      <c r="BR158" s="357"/>
      <c r="BT158" s="329"/>
    </row>
    <row r="159" spans="1:72" x14ac:dyDescent="0.25">
      <c r="A159" s="324"/>
      <c r="B159" s="101" t="s">
        <v>549</v>
      </c>
      <c r="C159" s="261"/>
      <c r="D159" s="353">
        <v>0</v>
      </c>
      <c r="E159" s="354"/>
      <c r="F159" s="355">
        <f t="shared" si="71"/>
        <v>0</v>
      </c>
      <c r="G159" s="353">
        <v>0</v>
      </c>
      <c r="H159" s="354"/>
      <c r="I159" s="355">
        <f t="shared" ref="I159:I228" si="96">G159*H$10</f>
        <v>0</v>
      </c>
      <c r="J159" s="353">
        <v>0</v>
      </c>
      <c r="K159" s="354"/>
      <c r="L159" s="355">
        <f t="shared" ref="L159:L228" si="97">J159*K$10</f>
        <v>0</v>
      </c>
      <c r="M159" s="353">
        <v>0</v>
      </c>
      <c r="N159" s="354"/>
      <c r="O159" s="355">
        <f t="shared" ref="O159:O228" si="98">M159*N$10</f>
        <v>0</v>
      </c>
      <c r="P159" s="353">
        <v>0</v>
      </c>
      <c r="Q159" s="354"/>
      <c r="R159" s="355">
        <f t="shared" ref="R159:R228" si="99">P159*Q$10</f>
        <v>0</v>
      </c>
      <c r="S159" s="353">
        <v>1</v>
      </c>
      <c r="T159" s="354"/>
      <c r="U159" s="355">
        <f t="shared" ref="U159:U228" si="100">S159*T$10</f>
        <v>5</v>
      </c>
      <c r="V159" s="353">
        <v>3</v>
      </c>
      <c r="W159" s="354"/>
      <c r="X159" s="355">
        <f t="shared" ref="X159:X228" si="101">V159*W$10</f>
        <v>9</v>
      </c>
      <c r="Y159" s="353">
        <v>0</v>
      </c>
      <c r="Z159" s="354"/>
      <c r="AA159" s="355">
        <f t="shared" ref="AA159:AA228" si="102">Y159*Z$10</f>
        <v>0</v>
      </c>
      <c r="AB159" s="353">
        <v>0</v>
      </c>
      <c r="AC159" s="354"/>
      <c r="AD159" s="355">
        <f t="shared" ref="AD159:AD228" si="103">AB159*AC$10</f>
        <v>0</v>
      </c>
      <c r="AE159" s="353">
        <v>2</v>
      </c>
      <c r="AF159" s="354"/>
      <c r="AG159" s="355">
        <f t="shared" ref="AG159:AG228" si="104">AE159*AF$10</f>
        <v>6</v>
      </c>
      <c r="AH159" s="353">
        <v>4</v>
      </c>
      <c r="AI159" s="354"/>
      <c r="AJ159" s="355">
        <f t="shared" ref="AJ159:AJ228" si="105">AH159*AI$10</f>
        <v>20</v>
      </c>
      <c r="AK159" s="353">
        <v>3</v>
      </c>
      <c r="AL159" s="354"/>
      <c r="AM159" s="355">
        <f t="shared" ref="AM159:AM228" si="106">AK159*AL$10</f>
        <v>12</v>
      </c>
      <c r="AN159" s="353">
        <v>3</v>
      </c>
      <c r="AO159" s="354"/>
      <c r="AP159" s="355">
        <f t="shared" ref="AP159:AP228" si="107">AN159*AO$10</f>
        <v>6</v>
      </c>
      <c r="AQ159" s="353">
        <v>4</v>
      </c>
      <c r="AR159" s="354"/>
      <c r="AS159" s="355">
        <f t="shared" ref="AS159:AS228" si="108">AQ159*AR$10</f>
        <v>12</v>
      </c>
      <c r="AT159" s="353">
        <v>3</v>
      </c>
      <c r="AU159" s="354"/>
      <c r="AV159" s="355">
        <f t="shared" ref="AV159:AV228" si="109">AT159*AU$10</f>
        <v>9</v>
      </c>
      <c r="AW159" s="353">
        <v>4</v>
      </c>
      <c r="AX159" s="354"/>
      <c r="AY159" s="355">
        <f t="shared" ref="AY159:AY228" si="110">AW159*AX$10</f>
        <v>8</v>
      </c>
      <c r="AZ159" s="353">
        <v>0</v>
      </c>
      <c r="BA159" s="354"/>
      <c r="BB159" s="355">
        <f t="shared" ref="BB159:BB228" si="111">AZ159*BA$10</f>
        <v>0</v>
      </c>
      <c r="BC159" s="353">
        <v>0</v>
      </c>
      <c r="BD159" s="354"/>
      <c r="BE159" s="355">
        <f t="shared" ref="BE159:BE228" si="112">BC159*BD$10</f>
        <v>0</v>
      </c>
      <c r="BF159" s="353">
        <v>0</v>
      </c>
      <c r="BG159" s="354"/>
      <c r="BH159" s="355">
        <f t="shared" ref="BH159:BH228" si="113">BF159*BG$10</f>
        <v>0</v>
      </c>
      <c r="BI159" s="353">
        <v>0</v>
      </c>
      <c r="BJ159" s="354"/>
      <c r="BK159" s="355">
        <f t="shared" ref="BK159:BK228" si="114">BI159*BJ$10</f>
        <v>0</v>
      </c>
      <c r="BL159" s="356">
        <v>4</v>
      </c>
      <c r="BM159" s="357">
        <f t="shared" si="72"/>
        <v>348</v>
      </c>
      <c r="BO159" s="357">
        <f t="shared" si="73"/>
        <v>0</v>
      </c>
      <c r="BP159" s="357">
        <f t="shared" si="74"/>
        <v>80</v>
      </c>
      <c r="BQ159" s="357">
        <f t="shared" si="75"/>
        <v>236</v>
      </c>
      <c r="BR159" s="357">
        <f t="shared" si="76"/>
        <v>32</v>
      </c>
      <c r="BT159" s="329"/>
    </row>
    <row r="160" spans="1:72" x14ac:dyDescent="0.25">
      <c r="A160" s="324"/>
      <c r="B160" s="101" t="s">
        <v>481</v>
      </c>
      <c r="C160" s="261"/>
      <c r="D160" s="353">
        <v>0</v>
      </c>
      <c r="E160" s="354"/>
      <c r="F160" s="355">
        <f t="shared" si="71"/>
        <v>0</v>
      </c>
      <c r="G160" s="353">
        <v>0</v>
      </c>
      <c r="H160" s="354"/>
      <c r="I160" s="355">
        <f t="shared" si="96"/>
        <v>0</v>
      </c>
      <c r="J160" s="353">
        <v>0</v>
      </c>
      <c r="K160" s="354"/>
      <c r="L160" s="355">
        <f t="shared" si="97"/>
        <v>0</v>
      </c>
      <c r="M160" s="353">
        <v>0</v>
      </c>
      <c r="N160" s="354"/>
      <c r="O160" s="355">
        <f t="shared" si="98"/>
        <v>0</v>
      </c>
      <c r="P160" s="353">
        <v>1</v>
      </c>
      <c r="Q160" s="354"/>
      <c r="R160" s="355">
        <f t="shared" si="99"/>
        <v>2</v>
      </c>
      <c r="S160" s="353">
        <v>1</v>
      </c>
      <c r="T160" s="354"/>
      <c r="U160" s="355">
        <f t="shared" si="100"/>
        <v>5</v>
      </c>
      <c r="V160" s="353">
        <v>2</v>
      </c>
      <c r="W160" s="354"/>
      <c r="X160" s="355">
        <f t="shared" si="101"/>
        <v>6</v>
      </c>
      <c r="Y160" s="353">
        <v>0</v>
      </c>
      <c r="Z160" s="354"/>
      <c r="AA160" s="355">
        <f t="shared" si="102"/>
        <v>0</v>
      </c>
      <c r="AB160" s="353">
        <v>3</v>
      </c>
      <c r="AC160" s="354"/>
      <c r="AD160" s="355">
        <f t="shared" si="103"/>
        <v>6</v>
      </c>
      <c r="AE160" s="353">
        <v>1</v>
      </c>
      <c r="AF160" s="354"/>
      <c r="AG160" s="355">
        <f t="shared" si="104"/>
        <v>3</v>
      </c>
      <c r="AH160" s="353">
        <v>4</v>
      </c>
      <c r="AI160" s="354"/>
      <c r="AJ160" s="355">
        <f t="shared" si="105"/>
        <v>20</v>
      </c>
      <c r="AK160" s="353">
        <v>3</v>
      </c>
      <c r="AL160" s="354"/>
      <c r="AM160" s="355">
        <f t="shared" si="106"/>
        <v>12</v>
      </c>
      <c r="AN160" s="353">
        <v>3</v>
      </c>
      <c r="AO160" s="354"/>
      <c r="AP160" s="355">
        <f t="shared" si="107"/>
        <v>6</v>
      </c>
      <c r="AQ160" s="353">
        <v>3</v>
      </c>
      <c r="AR160" s="354"/>
      <c r="AS160" s="355">
        <f t="shared" si="108"/>
        <v>9</v>
      </c>
      <c r="AT160" s="353">
        <v>3</v>
      </c>
      <c r="AU160" s="354"/>
      <c r="AV160" s="355">
        <f t="shared" si="109"/>
        <v>9</v>
      </c>
      <c r="AW160" s="353">
        <v>2</v>
      </c>
      <c r="AX160" s="354"/>
      <c r="AY160" s="355">
        <f t="shared" si="110"/>
        <v>4</v>
      </c>
      <c r="AZ160" s="353">
        <v>0</v>
      </c>
      <c r="BA160" s="354"/>
      <c r="BB160" s="355">
        <f t="shared" si="111"/>
        <v>0</v>
      </c>
      <c r="BC160" s="353">
        <v>0</v>
      </c>
      <c r="BD160" s="354"/>
      <c r="BE160" s="355">
        <f t="shared" si="112"/>
        <v>0</v>
      </c>
      <c r="BF160" s="353">
        <v>0</v>
      </c>
      <c r="BG160" s="354"/>
      <c r="BH160" s="355">
        <f t="shared" si="113"/>
        <v>0</v>
      </c>
      <c r="BI160" s="353">
        <v>0</v>
      </c>
      <c r="BJ160" s="354"/>
      <c r="BK160" s="355">
        <f t="shared" si="114"/>
        <v>0</v>
      </c>
      <c r="BL160" s="356">
        <v>2</v>
      </c>
      <c r="BM160" s="357">
        <f t="shared" si="72"/>
        <v>164</v>
      </c>
      <c r="BO160" s="357">
        <f t="shared" si="73"/>
        <v>4</v>
      </c>
      <c r="BP160" s="357">
        <f t="shared" si="74"/>
        <v>40</v>
      </c>
      <c r="BQ160" s="357">
        <f t="shared" si="75"/>
        <v>112</v>
      </c>
      <c r="BR160" s="357">
        <f t="shared" si="76"/>
        <v>8</v>
      </c>
      <c r="BT160" s="329"/>
    </row>
    <row r="161" spans="1:72" x14ac:dyDescent="0.25">
      <c r="A161" s="324"/>
      <c r="B161" s="101" t="s">
        <v>482</v>
      </c>
      <c r="C161" s="261"/>
      <c r="D161" s="353">
        <v>0</v>
      </c>
      <c r="E161" s="354"/>
      <c r="F161" s="355">
        <f t="shared" si="71"/>
        <v>0</v>
      </c>
      <c r="G161" s="353">
        <v>0</v>
      </c>
      <c r="H161" s="354"/>
      <c r="I161" s="355">
        <f t="shared" si="96"/>
        <v>0</v>
      </c>
      <c r="J161" s="353">
        <v>0</v>
      </c>
      <c r="K161" s="354"/>
      <c r="L161" s="355">
        <f t="shared" si="97"/>
        <v>0</v>
      </c>
      <c r="M161" s="353">
        <v>0</v>
      </c>
      <c r="N161" s="354"/>
      <c r="O161" s="355">
        <f t="shared" si="98"/>
        <v>0</v>
      </c>
      <c r="P161" s="353">
        <v>0</v>
      </c>
      <c r="Q161" s="354"/>
      <c r="R161" s="355">
        <f t="shared" si="99"/>
        <v>0</v>
      </c>
      <c r="S161" s="353">
        <v>1</v>
      </c>
      <c r="T161" s="354"/>
      <c r="U161" s="355">
        <f t="shared" si="100"/>
        <v>5</v>
      </c>
      <c r="V161" s="353">
        <v>2</v>
      </c>
      <c r="W161" s="354"/>
      <c r="X161" s="355">
        <f t="shared" si="101"/>
        <v>6</v>
      </c>
      <c r="Y161" s="353">
        <v>0</v>
      </c>
      <c r="Z161" s="354"/>
      <c r="AA161" s="355">
        <f t="shared" si="102"/>
        <v>0</v>
      </c>
      <c r="AB161" s="353">
        <v>0</v>
      </c>
      <c r="AC161" s="354"/>
      <c r="AD161" s="355">
        <f t="shared" si="103"/>
        <v>0</v>
      </c>
      <c r="AE161" s="353">
        <v>1</v>
      </c>
      <c r="AF161" s="354"/>
      <c r="AG161" s="355">
        <f t="shared" si="104"/>
        <v>3</v>
      </c>
      <c r="AH161" s="353">
        <v>2</v>
      </c>
      <c r="AI161" s="354"/>
      <c r="AJ161" s="355">
        <f t="shared" si="105"/>
        <v>10</v>
      </c>
      <c r="AK161" s="353">
        <v>2</v>
      </c>
      <c r="AL161" s="354"/>
      <c r="AM161" s="355">
        <f t="shared" si="106"/>
        <v>8</v>
      </c>
      <c r="AN161" s="353">
        <v>2</v>
      </c>
      <c r="AO161" s="354"/>
      <c r="AP161" s="355">
        <f t="shared" si="107"/>
        <v>4</v>
      </c>
      <c r="AQ161" s="353">
        <v>2</v>
      </c>
      <c r="AR161" s="354"/>
      <c r="AS161" s="355">
        <f t="shared" si="108"/>
        <v>6</v>
      </c>
      <c r="AT161" s="353">
        <v>2</v>
      </c>
      <c r="AU161" s="354"/>
      <c r="AV161" s="355">
        <f t="shared" si="109"/>
        <v>6</v>
      </c>
      <c r="AW161" s="353">
        <v>3</v>
      </c>
      <c r="AX161" s="354"/>
      <c r="AY161" s="355">
        <f t="shared" si="110"/>
        <v>6</v>
      </c>
      <c r="AZ161" s="353">
        <v>0</v>
      </c>
      <c r="BA161" s="354"/>
      <c r="BB161" s="355">
        <f t="shared" si="111"/>
        <v>0</v>
      </c>
      <c r="BC161" s="353">
        <v>0</v>
      </c>
      <c r="BD161" s="354"/>
      <c r="BE161" s="355">
        <f t="shared" si="112"/>
        <v>0</v>
      </c>
      <c r="BF161" s="353">
        <v>0</v>
      </c>
      <c r="BG161" s="354"/>
      <c r="BH161" s="355">
        <f t="shared" si="113"/>
        <v>0</v>
      </c>
      <c r="BI161" s="353">
        <v>0</v>
      </c>
      <c r="BJ161" s="354"/>
      <c r="BK161" s="355">
        <f t="shared" si="114"/>
        <v>0</v>
      </c>
      <c r="BL161" s="356">
        <v>2</v>
      </c>
      <c r="BM161" s="357">
        <f t="shared" si="72"/>
        <v>108</v>
      </c>
      <c r="BO161" s="357">
        <f t="shared" si="73"/>
        <v>0</v>
      </c>
      <c r="BP161" s="357">
        <f t="shared" si="74"/>
        <v>28</v>
      </c>
      <c r="BQ161" s="357">
        <f t="shared" si="75"/>
        <v>68</v>
      </c>
      <c r="BR161" s="357">
        <f t="shared" si="76"/>
        <v>12</v>
      </c>
      <c r="BT161" s="329"/>
    </row>
    <row r="162" spans="1:72" x14ac:dyDescent="0.25">
      <c r="A162" s="324"/>
      <c r="B162" s="101" t="s">
        <v>483</v>
      </c>
      <c r="C162" s="261"/>
      <c r="D162" s="353">
        <v>0</v>
      </c>
      <c r="E162" s="354"/>
      <c r="F162" s="355">
        <f t="shared" si="71"/>
        <v>0</v>
      </c>
      <c r="G162" s="353">
        <v>0</v>
      </c>
      <c r="H162" s="354"/>
      <c r="I162" s="355">
        <f t="shared" si="96"/>
        <v>0</v>
      </c>
      <c r="J162" s="353">
        <v>0</v>
      </c>
      <c r="K162" s="354"/>
      <c r="L162" s="355">
        <f t="shared" si="97"/>
        <v>0</v>
      </c>
      <c r="M162" s="353">
        <v>0</v>
      </c>
      <c r="N162" s="354"/>
      <c r="O162" s="355">
        <f t="shared" si="98"/>
        <v>0</v>
      </c>
      <c r="P162" s="353">
        <v>0</v>
      </c>
      <c r="Q162" s="354"/>
      <c r="R162" s="355">
        <f t="shared" si="99"/>
        <v>0</v>
      </c>
      <c r="S162" s="353">
        <v>1</v>
      </c>
      <c r="T162" s="354"/>
      <c r="U162" s="355">
        <f t="shared" si="100"/>
        <v>5</v>
      </c>
      <c r="V162" s="353">
        <v>2</v>
      </c>
      <c r="W162" s="354"/>
      <c r="X162" s="355">
        <f t="shared" si="101"/>
        <v>6</v>
      </c>
      <c r="Y162" s="353">
        <v>0</v>
      </c>
      <c r="Z162" s="354"/>
      <c r="AA162" s="355">
        <f t="shared" si="102"/>
        <v>0</v>
      </c>
      <c r="AB162" s="353">
        <v>0</v>
      </c>
      <c r="AC162" s="354"/>
      <c r="AD162" s="355">
        <f t="shared" si="103"/>
        <v>0</v>
      </c>
      <c r="AE162" s="353">
        <v>4</v>
      </c>
      <c r="AF162" s="354"/>
      <c r="AG162" s="355">
        <f t="shared" si="104"/>
        <v>12</v>
      </c>
      <c r="AH162" s="353">
        <v>4</v>
      </c>
      <c r="AI162" s="354"/>
      <c r="AJ162" s="355">
        <f t="shared" si="105"/>
        <v>20</v>
      </c>
      <c r="AK162" s="353">
        <v>3</v>
      </c>
      <c r="AL162" s="354"/>
      <c r="AM162" s="355">
        <f t="shared" si="106"/>
        <v>12</v>
      </c>
      <c r="AN162" s="353">
        <v>2</v>
      </c>
      <c r="AO162" s="354"/>
      <c r="AP162" s="355">
        <f t="shared" si="107"/>
        <v>4</v>
      </c>
      <c r="AQ162" s="353">
        <v>3</v>
      </c>
      <c r="AR162" s="354"/>
      <c r="AS162" s="355">
        <f t="shared" si="108"/>
        <v>9</v>
      </c>
      <c r="AT162" s="353">
        <v>3</v>
      </c>
      <c r="AU162" s="354"/>
      <c r="AV162" s="355">
        <f t="shared" si="109"/>
        <v>9</v>
      </c>
      <c r="AW162" s="353">
        <v>3</v>
      </c>
      <c r="AX162" s="354"/>
      <c r="AY162" s="355">
        <f t="shared" si="110"/>
        <v>6</v>
      </c>
      <c r="AZ162" s="353">
        <v>0</v>
      </c>
      <c r="BA162" s="354"/>
      <c r="BB162" s="355">
        <f t="shared" si="111"/>
        <v>0</v>
      </c>
      <c r="BC162" s="353">
        <v>0</v>
      </c>
      <c r="BD162" s="354"/>
      <c r="BE162" s="355">
        <f t="shared" si="112"/>
        <v>0</v>
      </c>
      <c r="BF162" s="353">
        <v>0</v>
      </c>
      <c r="BG162" s="354"/>
      <c r="BH162" s="355">
        <f t="shared" si="113"/>
        <v>0</v>
      </c>
      <c r="BI162" s="353">
        <v>0</v>
      </c>
      <c r="BJ162" s="354"/>
      <c r="BK162" s="355">
        <f t="shared" si="114"/>
        <v>0</v>
      </c>
      <c r="BL162" s="356">
        <v>3</v>
      </c>
      <c r="BM162" s="357">
        <f t="shared" si="72"/>
        <v>249</v>
      </c>
      <c r="BO162" s="357">
        <f t="shared" si="73"/>
        <v>0</v>
      </c>
      <c r="BP162" s="357">
        <f t="shared" si="74"/>
        <v>69</v>
      </c>
      <c r="BQ162" s="357">
        <f t="shared" si="75"/>
        <v>162</v>
      </c>
      <c r="BR162" s="357">
        <f t="shared" si="76"/>
        <v>18</v>
      </c>
      <c r="BT162" s="329"/>
    </row>
    <row r="163" spans="1:72" x14ac:dyDescent="0.25">
      <c r="A163" s="324"/>
      <c r="B163" s="101" t="s">
        <v>550</v>
      </c>
      <c r="C163" s="261"/>
      <c r="D163" s="353">
        <v>0</v>
      </c>
      <c r="E163" s="354"/>
      <c r="F163" s="355">
        <f t="shared" si="71"/>
        <v>0</v>
      </c>
      <c r="G163" s="353">
        <v>0</v>
      </c>
      <c r="H163" s="354"/>
      <c r="I163" s="355">
        <f t="shared" si="96"/>
        <v>0</v>
      </c>
      <c r="J163" s="353">
        <v>0</v>
      </c>
      <c r="K163" s="354"/>
      <c r="L163" s="355">
        <f t="shared" si="97"/>
        <v>0</v>
      </c>
      <c r="M163" s="353">
        <v>0</v>
      </c>
      <c r="N163" s="354"/>
      <c r="O163" s="355">
        <f t="shared" si="98"/>
        <v>0</v>
      </c>
      <c r="P163" s="353">
        <v>0</v>
      </c>
      <c r="Q163" s="354"/>
      <c r="R163" s="355">
        <f t="shared" si="99"/>
        <v>0</v>
      </c>
      <c r="S163" s="353">
        <v>1</v>
      </c>
      <c r="T163" s="354"/>
      <c r="U163" s="355">
        <f t="shared" si="100"/>
        <v>5</v>
      </c>
      <c r="V163" s="353">
        <v>2</v>
      </c>
      <c r="W163" s="354"/>
      <c r="X163" s="355">
        <f t="shared" si="101"/>
        <v>6</v>
      </c>
      <c r="Y163" s="353">
        <v>0</v>
      </c>
      <c r="Z163" s="354"/>
      <c r="AA163" s="355">
        <f t="shared" si="102"/>
        <v>0</v>
      </c>
      <c r="AB163" s="353">
        <v>0</v>
      </c>
      <c r="AC163" s="354"/>
      <c r="AD163" s="355">
        <f t="shared" si="103"/>
        <v>0</v>
      </c>
      <c r="AE163" s="353">
        <v>4</v>
      </c>
      <c r="AF163" s="354"/>
      <c r="AG163" s="355">
        <f t="shared" si="104"/>
        <v>12</v>
      </c>
      <c r="AH163" s="353">
        <v>5</v>
      </c>
      <c r="AI163" s="354"/>
      <c r="AJ163" s="355">
        <f t="shared" si="105"/>
        <v>25</v>
      </c>
      <c r="AK163" s="353">
        <v>3</v>
      </c>
      <c r="AL163" s="354"/>
      <c r="AM163" s="355">
        <f t="shared" si="106"/>
        <v>12</v>
      </c>
      <c r="AN163" s="353">
        <v>3</v>
      </c>
      <c r="AO163" s="354"/>
      <c r="AP163" s="355">
        <f t="shared" si="107"/>
        <v>6</v>
      </c>
      <c r="AQ163" s="353">
        <v>3</v>
      </c>
      <c r="AR163" s="354"/>
      <c r="AS163" s="355">
        <f t="shared" si="108"/>
        <v>9</v>
      </c>
      <c r="AT163" s="353">
        <v>2</v>
      </c>
      <c r="AU163" s="354"/>
      <c r="AV163" s="355">
        <f t="shared" si="109"/>
        <v>6</v>
      </c>
      <c r="AW163" s="353">
        <v>4</v>
      </c>
      <c r="AX163" s="354"/>
      <c r="AY163" s="355">
        <f t="shared" si="110"/>
        <v>8</v>
      </c>
      <c r="AZ163" s="353">
        <v>0</v>
      </c>
      <c r="BA163" s="354"/>
      <c r="BB163" s="355">
        <f t="shared" si="111"/>
        <v>0</v>
      </c>
      <c r="BC163" s="353">
        <v>0</v>
      </c>
      <c r="BD163" s="354"/>
      <c r="BE163" s="355">
        <f t="shared" si="112"/>
        <v>0</v>
      </c>
      <c r="BF163" s="353">
        <v>0</v>
      </c>
      <c r="BG163" s="354"/>
      <c r="BH163" s="355">
        <f t="shared" si="113"/>
        <v>0</v>
      </c>
      <c r="BI163" s="353">
        <v>0</v>
      </c>
      <c r="BJ163" s="354"/>
      <c r="BK163" s="355">
        <f t="shared" si="114"/>
        <v>0</v>
      </c>
      <c r="BL163" s="356">
        <v>3</v>
      </c>
      <c r="BM163" s="357">
        <f t="shared" si="72"/>
        <v>267</v>
      </c>
      <c r="BO163" s="357">
        <f t="shared" si="73"/>
        <v>0</v>
      </c>
      <c r="BP163" s="357">
        <f t="shared" si="74"/>
        <v>69</v>
      </c>
      <c r="BQ163" s="357">
        <f t="shared" si="75"/>
        <v>174</v>
      </c>
      <c r="BR163" s="357">
        <f t="shared" si="76"/>
        <v>24</v>
      </c>
      <c r="BT163" s="329"/>
    </row>
    <row r="164" spans="1:72" x14ac:dyDescent="0.25">
      <c r="A164" s="324"/>
      <c r="B164" s="101" t="s">
        <v>551</v>
      </c>
      <c r="C164" s="261"/>
      <c r="D164" s="353">
        <v>0</v>
      </c>
      <c r="E164" s="354"/>
      <c r="F164" s="355">
        <f t="shared" si="71"/>
        <v>0</v>
      </c>
      <c r="G164" s="353">
        <v>0</v>
      </c>
      <c r="H164" s="354"/>
      <c r="I164" s="355">
        <f t="shared" si="96"/>
        <v>0</v>
      </c>
      <c r="J164" s="353">
        <v>0</v>
      </c>
      <c r="K164" s="354"/>
      <c r="L164" s="355">
        <f t="shared" si="97"/>
        <v>0</v>
      </c>
      <c r="M164" s="353">
        <v>0</v>
      </c>
      <c r="N164" s="354"/>
      <c r="O164" s="355">
        <f t="shared" si="98"/>
        <v>0</v>
      </c>
      <c r="P164" s="353">
        <v>1</v>
      </c>
      <c r="Q164" s="354"/>
      <c r="R164" s="355">
        <f t="shared" si="99"/>
        <v>2</v>
      </c>
      <c r="S164" s="353">
        <v>1</v>
      </c>
      <c r="T164" s="354"/>
      <c r="U164" s="355">
        <f t="shared" si="100"/>
        <v>5</v>
      </c>
      <c r="V164" s="353">
        <v>3</v>
      </c>
      <c r="W164" s="354"/>
      <c r="X164" s="355">
        <f t="shared" si="101"/>
        <v>9</v>
      </c>
      <c r="Y164" s="353">
        <v>0</v>
      </c>
      <c r="Z164" s="354"/>
      <c r="AA164" s="355">
        <f t="shared" si="102"/>
        <v>0</v>
      </c>
      <c r="AB164" s="353">
        <v>0</v>
      </c>
      <c r="AC164" s="354"/>
      <c r="AD164" s="355">
        <f t="shared" si="103"/>
        <v>0</v>
      </c>
      <c r="AE164" s="353">
        <v>4</v>
      </c>
      <c r="AF164" s="354"/>
      <c r="AG164" s="355">
        <f t="shared" si="104"/>
        <v>12</v>
      </c>
      <c r="AH164" s="353">
        <v>4</v>
      </c>
      <c r="AI164" s="354"/>
      <c r="AJ164" s="355">
        <f t="shared" si="105"/>
        <v>20</v>
      </c>
      <c r="AK164" s="353">
        <v>4</v>
      </c>
      <c r="AL164" s="354"/>
      <c r="AM164" s="355">
        <f t="shared" si="106"/>
        <v>16</v>
      </c>
      <c r="AN164" s="353">
        <v>3</v>
      </c>
      <c r="AO164" s="354"/>
      <c r="AP164" s="355">
        <f t="shared" si="107"/>
        <v>6</v>
      </c>
      <c r="AQ164" s="353">
        <v>3</v>
      </c>
      <c r="AR164" s="354"/>
      <c r="AS164" s="355">
        <f t="shared" si="108"/>
        <v>9</v>
      </c>
      <c r="AT164" s="353">
        <v>2</v>
      </c>
      <c r="AU164" s="354"/>
      <c r="AV164" s="355">
        <f t="shared" si="109"/>
        <v>6</v>
      </c>
      <c r="AW164" s="353">
        <v>4</v>
      </c>
      <c r="AX164" s="354"/>
      <c r="AY164" s="355">
        <f t="shared" si="110"/>
        <v>8</v>
      </c>
      <c r="AZ164" s="353">
        <v>0</v>
      </c>
      <c r="BA164" s="354"/>
      <c r="BB164" s="355">
        <f t="shared" si="111"/>
        <v>0</v>
      </c>
      <c r="BC164" s="353">
        <v>0</v>
      </c>
      <c r="BD164" s="354"/>
      <c r="BE164" s="355">
        <f t="shared" si="112"/>
        <v>0</v>
      </c>
      <c r="BF164" s="353">
        <v>0</v>
      </c>
      <c r="BG164" s="354"/>
      <c r="BH164" s="355">
        <f t="shared" si="113"/>
        <v>0</v>
      </c>
      <c r="BI164" s="353">
        <v>0</v>
      </c>
      <c r="BJ164" s="354"/>
      <c r="BK164" s="355">
        <f t="shared" si="114"/>
        <v>0</v>
      </c>
      <c r="BL164" s="356">
        <v>4</v>
      </c>
      <c r="BM164" s="357">
        <f t="shared" si="72"/>
        <v>372</v>
      </c>
      <c r="BO164" s="357">
        <f t="shared" si="73"/>
        <v>8</v>
      </c>
      <c r="BP164" s="357">
        <f t="shared" si="74"/>
        <v>104</v>
      </c>
      <c r="BQ164" s="357">
        <f t="shared" si="75"/>
        <v>228</v>
      </c>
      <c r="BR164" s="357">
        <f t="shared" si="76"/>
        <v>32</v>
      </c>
      <c r="BT164" s="329"/>
    </row>
    <row r="165" spans="1:72" x14ac:dyDescent="0.25">
      <c r="A165" s="324"/>
      <c r="B165" s="101" t="s">
        <v>484</v>
      </c>
      <c r="C165" s="261"/>
      <c r="D165" s="353">
        <v>0</v>
      </c>
      <c r="E165" s="354"/>
      <c r="F165" s="355">
        <f t="shared" si="71"/>
        <v>0</v>
      </c>
      <c r="G165" s="353">
        <v>0</v>
      </c>
      <c r="H165" s="354"/>
      <c r="I165" s="355">
        <f t="shared" si="96"/>
        <v>0</v>
      </c>
      <c r="J165" s="353">
        <v>0</v>
      </c>
      <c r="K165" s="354"/>
      <c r="L165" s="355">
        <f t="shared" si="97"/>
        <v>0</v>
      </c>
      <c r="M165" s="353">
        <v>0</v>
      </c>
      <c r="N165" s="354"/>
      <c r="O165" s="355">
        <f t="shared" si="98"/>
        <v>0</v>
      </c>
      <c r="P165" s="353">
        <v>0</v>
      </c>
      <c r="Q165" s="354"/>
      <c r="R165" s="355">
        <f t="shared" si="99"/>
        <v>0</v>
      </c>
      <c r="S165" s="353">
        <v>1</v>
      </c>
      <c r="T165" s="354"/>
      <c r="U165" s="355">
        <f t="shared" si="100"/>
        <v>5</v>
      </c>
      <c r="V165" s="353">
        <v>2</v>
      </c>
      <c r="W165" s="354"/>
      <c r="X165" s="355">
        <f t="shared" si="101"/>
        <v>6</v>
      </c>
      <c r="Y165" s="353">
        <v>0</v>
      </c>
      <c r="Z165" s="354"/>
      <c r="AA165" s="355">
        <f t="shared" si="102"/>
        <v>0</v>
      </c>
      <c r="AB165" s="353">
        <v>0</v>
      </c>
      <c r="AC165" s="354"/>
      <c r="AD165" s="355">
        <f t="shared" si="103"/>
        <v>0</v>
      </c>
      <c r="AE165" s="353">
        <v>4</v>
      </c>
      <c r="AF165" s="354"/>
      <c r="AG165" s="355">
        <f t="shared" si="104"/>
        <v>12</v>
      </c>
      <c r="AH165" s="353">
        <v>2</v>
      </c>
      <c r="AI165" s="354"/>
      <c r="AJ165" s="355">
        <f t="shared" si="105"/>
        <v>10</v>
      </c>
      <c r="AK165" s="353">
        <v>3</v>
      </c>
      <c r="AL165" s="354"/>
      <c r="AM165" s="355">
        <f t="shared" si="106"/>
        <v>12</v>
      </c>
      <c r="AN165" s="353">
        <v>3</v>
      </c>
      <c r="AO165" s="354"/>
      <c r="AP165" s="355">
        <f t="shared" si="107"/>
        <v>6</v>
      </c>
      <c r="AQ165" s="353">
        <v>3</v>
      </c>
      <c r="AR165" s="354"/>
      <c r="AS165" s="355">
        <f t="shared" si="108"/>
        <v>9</v>
      </c>
      <c r="AT165" s="353">
        <v>3</v>
      </c>
      <c r="AU165" s="354"/>
      <c r="AV165" s="355">
        <f t="shared" si="109"/>
        <v>9</v>
      </c>
      <c r="AW165" s="353">
        <v>5</v>
      </c>
      <c r="AX165" s="354"/>
      <c r="AY165" s="355">
        <f t="shared" si="110"/>
        <v>10</v>
      </c>
      <c r="AZ165" s="353">
        <v>0</v>
      </c>
      <c r="BA165" s="354"/>
      <c r="BB165" s="355">
        <f t="shared" si="111"/>
        <v>0</v>
      </c>
      <c r="BC165" s="353">
        <v>4</v>
      </c>
      <c r="BD165" s="354"/>
      <c r="BE165" s="355">
        <f t="shared" si="112"/>
        <v>16</v>
      </c>
      <c r="BF165" s="353">
        <v>3</v>
      </c>
      <c r="BG165" s="354"/>
      <c r="BH165" s="355">
        <f t="shared" si="113"/>
        <v>6</v>
      </c>
      <c r="BI165" s="353">
        <v>3</v>
      </c>
      <c r="BJ165" s="354"/>
      <c r="BK165" s="355">
        <f t="shared" si="114"/>
        <v>3</v>
      </c>
      <c r="BL165" s="356">
        <v>5</v>
      </c>
      <c r="BM165" s="357">
        <f t="shared" si="72"/>
        <v>520</v>
      </c>
      <c r="BO165" s="357">
        <f t="shared" si="73"/>
        <v>0</v>
      </c>
      <c r="BP165" s="357">
        <f t="shared" si="74"/>
        <v>115</v>
      </c>
      <c r="BQ165" s="357">
        <f t="shared" si="75"/>
        <v>230</v>
      </c>
      <c r="BR165" s="357">
        <f t="shared" si="76"/>
        <v>175</v>
      </c>
      <c r="BT165" s="329"/>
    </row>
    <row r="166" spans="1:72" x14ac:dyDescent="0.25">
      <c r="A166" s="324"/>
      <c r="B166" s="101" t="s">
        <v>485</v>
      </c>
      <c r="C166" s="261"/>
      <c r="D166" s="353">
        <v>0</v>
      </c>
      <c r="E166" s="354"/>
      <c r="F166" s="355">
        <f t="shared" si="71"/>
        <v>0</v>
      </c>
      <c r="G166" s="353">
        <v>0</v>
      </c>
      <c r="H166" s="354"/>
      <c r="I166" s="355">
        <f t="shared" si="96"/>
        <v>0</v>
      </c>
      <c r="J166" s="353">
        <v>1</v>
      </c>
      <c r="K166" s="354"/>
      <c r="L166" s="355">
        <f t="shared" si="97"/>
        <v>2</v>
      </c>
      <c r="M166" s="353">
        <v>0</v>
      </c>
      <c r="N166" s="354"/>
      <c r="O166" s="355">
        <f t="shared" si="98"/>
        <v>0</v>
      </c>
      <c r="P166" s="353">
        <v>0</v>
      </c>
      <c r="Q166" s="354"/>
      <c r="R166" s="355">
        <f t="shared" si="99"/>
        <v>0</v>
      </c>
      <c r="S166" s="353">
        <v>1</v>
      </c>
      <c r="T166" s="354"/>
      <c r="U166" s="355">
        <f t="shared" si="100"/>
        <v>5</v>
      </c>
      <c r="V166" s="353">
        <v>2</v>
      </c>
      <c r="W166" s="354"/>
      <c r="X166" s="355">
        <f t="shared" si="101"/>
        <v>6</v>
      </c>
      <c r="Y166" s="353">
        <v>0</v>
      </c>
      <c r="Z166" s="354"/>
      <c r="AA166" s="355">
        <f t="shared" si="102"/>
        <v>0</v>
      </c>
      <c r="AB166" s="353">
        <v>0</v>
      </c>
      <c r="AC166" s="354"/>
      <c r="AD166" s="355">
        <f t="shared" si="103"/>
        <v>0</v>
      </c>
      <c r="AE166" s="353">
        <v>2</v>
      </c>
      <c r="AF166" s="354"/>
      <c r="AG166" s="355">
        <f t="shared" si="104"/>
        <v>6</v>
      </c>
      <c r="AH166" s="353">
        <v>4</v>
      </c>
      <c r="AI166" s="354"/>
      <c r="AJ166" s="355">
        <f t="shared" si="105"/>
        <v>20</v>
      </c>
      <c r="AK166" s="353">
        <v>3</v>
      </c>
      <c r="AL166" s="354"/>
      <c r="AM166" s="355">
        <f t="shared" si="106"/>
        <v>12</v>
      </c>
      <c r="AN166" s="353">
        <v>2</v>
      </c>
      <c r="AO166" s="354"/>
      <c r="AP166" s="355">
        <f t="shared" si="107"/>
        <v>4</v>
      </c>
      <c r="AQ166" s="353">
        <v>3</v>
      </c>
      <c r="AR166" s="354"/>
      <c r="AS166" s="355">
        <f t="shared" si="108"/>
        <v>9</v>
      </c>
      <c r="AT166" s="353">
        <v>2</v>
      </c>
      <c r="AU166" s="354"/>
      <c r="AV166" s="355">
        <f t="shared" si="109"/>
        <v>6</v>
      </c>
      <c r="AW166" s="353">
        <v>1</v>
      </c>
      <c r="AX166" s="354"/>
      <c r="AY166" s="355">
        <f t="shared" si="110"/>
        <v>2</v>
      </c>
      <c r="AZ166" s="353">
        <v>0</v>
      </c>
      <c r="BA166" s="354"/>
      <c r="BB166" s="355">
        <f t="shared" si="111"/>
        <v>0</v>
      </c>
      <c r="BC166" s="353">
        <v>0</v>
      </c>
      <c r="BD166" s="354"/>
      <c r="BE166" s="355">
        <f t="shared" si="112"/>
        <v>0</v>
      </c>
      <c r="BF166" s="353">
        <v>0</v>
      </c>
      <c r="BG166" s="354"/>
      <c r="BH166" s="355">
        <f t="shared" si="113"/>
        <v>0</v>
      </c>
      <c r="BI166" s="353">
        <v>4</v>
      </c>
      <c r="BJ166" s="354"/>
      <c r="BK166" s="355">
        <f t="shared" si="114"/>
        <v>4</v>
      </c>
      <c r="BL166" s="356">
        <v>2</v>
      </c>
      <c r="BM166" s="357">
        <f t="shared" si="72"/>
        <v>152</v>
      </c>
      <c r="BO166" s="357">
        <f t="shared" si="73"/>
        <v>4</v>
      </c>
      <c r="BP166" s="357">
        <f t="shared" si="74"/>
        <v>34</v>
      </c>
      <c r="BQ166" s="357">
        <f t="shared" si="75"/>
        <v>102</v>
      </c>
      <c r="BR166" s="357">
        <f t="shared" si="76"/>
        <v>12</v>
      </c>
      <c r="BT166" s="329"/>
    </row>
    <row r="167" spans="1:72" x14ac:dyDescent="0.25">
      <c r="A167" s="324"/>
      <c r="B167" s="101" t="s">
        <v>486</v>
      </c>
      <c r="C167" s="261"/>
      <c r="D167" s="353">
        <v>0</v>
      </c>
      <c r="E167" s="354"/>
      <c r="F167" s="355">
        <f t="shared" si="71"/>
        <v>0</v>
      </c>
      <c r="G167" s="353">
        <v>0</v>
      </c>
      <c r="H167" s="354"/>
      <c r="I167" s="355">
        <f t="shared" si="96"/>
        <v>0</v>
      </c>
      <c r="J167" s="353">
        <v>1</v>
      </c>
      <c r="K167" s="354"/>
      <c r="L167" s="355">
        <f t="shared" si="97"/>
        <v>2</v>
      </c>
      <c r="M167" s="353">
        <v>0</v>
      </c>
      <c r="N167" s="354"/>
      <c r="O167" s="355">
        <f t="shared" si="98"/>
        <v>0</v>
      </c>
      <c r="P167" s="353">
        <v>0</v>
      </c>
      <c r="Q167" s="354"/>
      <c r="R167" s="355">
        <f t="shared" si="99"/>
        <v>0</v>
      </c>
      <c r="S167" s="353">
        <v>1</v>
      </c>
      <c r="T167" s="354"/>
      <c r="U167" s="355">
        <f t="shared" si="100"/>
        <v>5</v>
      </c>
      <c r="V167" s="353">
        <v>2</v>
      </c>
      <c r="W167" s="354"/>
      <c r="X167" s="355">
        <f t="shared" si="101"/>
        <v>6</v>
      </c>
      <c r="Y167" s="353">
        <v>0</v>
      </c>
      <c r="Z167" s="354"/>
      <c r="AA167" s="355">
        <f t="shared" si="102"/>
        <v>0</v>
      </c>
      <c r="AB167" s="353">
        <v>0</v>
      </c>
      <c r="AC167" s="354"/>
      <c r="AD167" s="355">
        <f t="shared" si="103"/>
        <v>0</v>
      </c>
      <c r="AE167" s="353">
        <v>2</v>
      </c>
      <c r="AF167" s="354"/>
      <c r="AG167" s="355">
        <f t="shared" si="104"/>
        <v>6</v>
      </c>
      <c r="AH167" s="353">
        <v>4</v>
      </c>
      <c r="AI167" s="354"/>
      <c r="AJ167" s="355">
        <f t="shared" si="105"/>
        <v>20</v>
      </c>
      <c r="AK167" s="353">
        <v>3</v>
      </c>
      <c r="AL167" s="354"/>
      <c r="AM167" s="355">
        <f t="shared" si="106"/>
        <v>12</v>
      </c>
      <c r="AN167" s="353">
        <v>2</v>
      </c>
      <c r="AO167" s="354"/>
      <c r="AP167" s="355">
        <f t="shared" si="107"/>
        <v>4</v>
      </c>
      <c r="AQ167" s="353">
        <v>1</v>
      </c>
      <c r="AR167" s="354"/>
      <c r="AS167" s="355">
        <f t="shared" si="108"/>
        <v>3</v>
      </c>
      <c r="AT167" s="353">
        <v>2</v>
      </c>
      <c r="AU167" s="354"/>
      <c r="AV167" s="355">
        <f t="shared" si="109"/>
        <v>6</v>
      </c>
      <c r="AW167" s="353">
        <v>1</v>
      </c>
      <c r="AX167" s="354"/>
      <c r="AY167" s="355">
        <f t="shared" si="110"/>
        <v>2</v>
      </c>
      <c r="AZ167" s="353">
        <v>0</v>
      </c>
      <c r="BA167" s="354"/>
      <c r="BB167" s="355">
        <f t="shared" si="111"/>
        <v>0</v>
      </c>
      <c r="BC167" s="353">
        <v>0</v>
      </c>
      <c r="BD167" s="354"/>
      <c r="BE167" s="355">
        <f t="shared" si="112"/>
        <v>0</v>
      </c>
      <c r="BF167" s="353">
        <v>0</v>
      </c>
      <c r="BG167" s="354"/>
      <c r="BH167" s="355">
        <f t="shared" si="113"/>
        <v>0</v>
      </c>
      <c r="BI167" s="353">
        <v>4</v>
      </c>
      <c r="BJ167" s="354"/>
      <c r="BK167" s="355">
        <f t="shared" si="114"/>
        <v>4</v>
      </c>
      <c r="BL167" s="356">
        <v>2</v>
      </c>
      <c r="BM167" s="357">
        <f t="shared" si="72"/>
        <v>140</v>
      </c>
      <c r="BO167" s="357">
        <f t="shared" si="73"/>
        <v>4</v>
      </c>
      <c r="BP167" s="357">
        <f t="shared" si="74"/>
        <v>34</v>
      </c>
      <c r="BQ167" s="357">
        <f t="shared" si="75"/>
        <v>90</v>
      </c>
      <c r="BR167" s="357">
        <f t="shared" si="76"/>
        <v>12</v>
      </c>
      <c r="BT167" s="329"/>
    </row>
    <row r="168" spans="1:72" x14ac:dyDescent="0.25">
      <c r="A168" s="324"/>
      <c r="B168" s="101" t="s">
        <v>487</v>
      </c>
      <c r="C168" s="261"/>
      <c r="D168" s="353">
        <v>0</v>
      </c>
      <c r="E168" s="354"/>
      <c r="F168" s="355">
        <f t="shared" si="71"/>
        <v>0</v>
      </c>
      <c r="G168" s="353">
        <v>0</v>
      </c>
      <c r="H168" s="354"/>
      <c r="I168" s="355">
        <f t="shared" si="96"/>
        <v>0</v>
      </c>
      <c r="J168" s="353">
        <v>2</v>
      </c>
      <c r="K168" s="354"/>
      <c r="L168" s="355">
        <f t="shared" si="97"/>
        <v>4</v>
      </c>
      <c r="M168" s="353">
        <v>0</v>
      </c>
      <c r="N168" s="354"/>
      <c r="O168" s="355">
        <f t="shared" si="98"/>
        <v>0</v>
      </c>
      <c r="P168" s="353">
        <v>2</v>
      </c>
      <c r="Q168" s="354"/>
      <c r="R168" s="355">
        <f t="shared" si="99"/>
        <v>4</v>
      </c>
      <c r="S168" s="353">
        <v>1</v>
      </c>
      <c r="T168" s="354"/>
      <c r="U168" s="355">
        <f t="shared" si="100"/>
        <v>5</v>
      </c>
      <c r="V168" s="353">
        <v>2</v>
      </c>
      <c r="W168" s="354"/>
      <c r="X168" s="355">
        <f t="shared" si="101"/>
        <v>6</v>
      </c>
      <c r="Y168" s="353">
        <v>0</v>
      </c>
      <c r="Z168" s="354"/>
      <c r="AA168" s="355">
        <f t="shared" si="102"/>
        <v>0</v>
      </c>
      <c r="AB168" s="353">
        <v>0</v>
      </c>
      <c r="AC168" s="354"/>
      <c r="AD168" s="355">
        <f t="shared" si="103"/>
        <v>0</v>
      </c>
      <c r="AE168" s="353">
        <v>2</v>
      </c>
      <c r="AF168" s="354"/>
      <c r="AG168" s="355">
        <f t="shared" si="104"/>
        <v>6</v>
      </c>
      <c r="AH168" s="353">
        <v>2</v>
      </c>
      <c r="AI168" s="354"/>
      <c r="AJ168" s="355">
        <f t="shared" si="105"/>
        <v>10</v>
      </c>
      <c r="AK168" s="353">
        <v>3</v>
      </c>
      <c r="AL168" s="354"/>
      <c r="AM168" s="355">
        <f t="shared" si="106"/>
        <v>12</v>
      </c>
      <c r="AN168" s="353">
        <v>2</v>
      </c>
      <c r="AO168" s="354"/>
      <c r="AP168" s="355">
        <f t="shared" si="107"/>
        <v>4</v>
      </c>
      <c r="AQ168" s="353">
        <v>0</v>
      </c>
      <c r="AR168" s="354"/>
      <c r="AS168" s="355">
        <f t="shared" si="108"/>
        <v>0</v>
      </c>
      <c r="AT168" s="353">
        <v>2</v>
      </c>
      <c r="AU168" s="354"/>
      <c r="AV168" s="355">
        <f t="shared" si="109"/>
        <v>6</v>
      </c>
      <c r="AW168" s="353">
        <v>2</v>
      </c>
      <c r="AX168" s="354"/>
      <c r="AY168" s="355">
        <f t="shared" si="110"/>
        <v>4</v>
      </c>
      <c r="AZ168" s="353">
        <v>0</v>
      </c>
      <c r="BA168" s="354"/>
      <c r="BB168" s="355">
        <f t="shared" si="111"/>
        <v>0</v>
      </c>
      <c r="BC168" s="353">
        <v>1</v>
      </c>
      <c r="BD168" s="354"/>
      <c r="BE168" s="355">
        <f t="shared" si="112"/>
        <v>4</v>
      </c>
      <c r="BF168" s="353">
        <v>0</v>
      </c>
      <c r="BG168" s="354"/>
      <c r="BH168" s="355">
        <f t="shared" si="113"/>
        <v>0</v>
      </c>
      <c r="BI168" s="353">
        <v>1</v>
      </c>
      <c r="BJ168" s="354"/>
      <c r="BK168" s="355">
        <f t="shared" si="114"/>
        <v>1</v>
      </c>
      <c r="BL168" s="356">
        <v>3</v>
      </c>
      <c r="BM168" s="357">
        <f t="shared" si="72"/>
        <v>198</v>
      </c>
      <c r="BO168" s="357">
        <f t="shared" si="73"/>
        <v>24</v>
      </c>
      <c r="BP168" s="357">
        <f t="shared" si="74"/>
        <v>51</v>
      </c>
      <c r="BQ168" s="357">
        <f t="shared" si="75"/>
        <v>96</v>
      </c>
      <c r="BR168" s="357">
        <f t="shared" si="76"/>
        <v>27</v>
      </c>
      <c r="BT168" s="329"/>
    </row>
    <row r="169" spans="1:72" x14ac:dyDescent="0.25">
      <c r="A169" s="324"/>
      <c r="B169" s="101" t="s">
        <v>488</v>
      </c>
      <c r="C169" s="261"/>
      <c r="D169" s="353">
        <v>0</v>
      </c>
      <c r="E169" s="354"/>
      <c r="F169" s="355">
        <f t="shared" si="71"/>
        <v>0</v>
      </c>
      <c r="G169" s="353">
        <v>0</v>
      </c>
      <c r="H169" s="354"/>
      <c r="I169" s="355">
        <f t="shared" si="96"/>
        <v>0</v>
      </c>
      <c r="J169" s="353">
        <v>2</v>
      </c>
      <c r="K169" s="354"/>
      <c r="L169" s="355">
        <f t="shared" si="97"/>
        <v>4</v>
      </c>
      <c r="M169" s="353">
        <v>0</v>
      </c>
      <c r="N169" s="354"/>
      <c r="O169" s="355">
        <f t="shared" si="98"/>
        <v>0</v>
      </c>
      <c r="P169" s="353">
        <v>2</v>
      </c>
      <c r="Q169" s="354"/>
      <c r="R169" s="355">
        <f t="shared" si="99"/>
        <v>4</v>
      </c>
      <c r="S169" s="353">
        <v>1</v>
      </c>
      <c r="T169" s="354"/>
      <c r="U169" s="355">
        <f t="shared" si="100"/>
        <v>5</v>
      </c>
      <c r="V169" s="353">
        <v>2</v>
      </c>
      <c r="W169" s="354"/>
      <c r="X169" s="355">
        <f t="shared" si="101"/>
        <v>6</v>
      </c>
      <c r="Y169" s="353">
        <v>0</v>
      </c>
      <c r="Z169" s="354"/>
      <c r="AA169" s="355">
        <f t="shared" si="102"/>
        <v>0</v>
      </c>
      <c r="AB169" s="353">
        <v>0</v>
      </c>
      <c r="AC169" s="354"/>
      <c r="AD169" s="355">
        <f t="shared" si="103"/>
        <v>0</v>
      </c>
      <c r="AE169" s="353">
        <v>2</v>
      </c>
      <c r="AF169" s="354"/>
      <c r="AG169" s="355">
        <f t="shared" si="104"/>
        <v>6</v>
      </c>
      <c r="AH169" s="353">
        <v>2</v>
      </c>
      <c r="AI169" s="354"/>
      <c r="AJ169" s="355">
        <f t="shared" si="105"/>
        <v>10</v>
      </c>
      <c r="AK169" s="353">
        <v>3</v>
      </c>
      <c r="AL169" s="354"/>
      <c r="AM169" s="355">
        <f t="shared" si="106"/>
        <v>12</v>
      </c>
      <c r="AN169" s="353">
        <v>2</v>
      </c>
      <c r="AO169" s="354"/>
      <c r="AP169" s="355">
        <f t="shared" si="107"/>
        <v>4</v>
      </c>
      <c r="AQ169" s="353">
        <v>0</v>
      </c>
      <c r="AR169" s="354"/>
      <c r="AS169" s="355">
        <f t="shared" si="108"/>
        <v>0</v>
      </c>
      <c r="AT169" s="353">
        <v>2</v>
      </c>
      <c r="AU169" s="354"/>
      <c r="AV169" s="355">
        <f t="shared" si="109"/>
        <v>6</v>
      </c>
      <c r="AW169" s="353">
        <v>2</v>
      </c>
      <c r="AX169" s="354"/>
      <c r="AY169" s="355">
        <f t="shared" si="110"/>
        <v>4</v>
      </c>
      <c r="AZ169" s="353">
        <v>0</v>
      </c>
      <c r="BA169" s="354"/>
      <c r="BB169" s="355">
        <f t="shared" si="111"/>
        <v>0</v>
      </c>
      <c r="BC169" s="353">
        <v>1</v>
      </c>
      <c r="BD169" s="354"/>
      <c r="BE169" s="355">
        <f t="shared" si="112"/>
        <v>4</v>
      </c>
      <c r="BF169" s="353">
        <v>0</v>
      </c>
      <c r="BG169" s="354"/>
      <c r="BH169" s="355">
        <f t="shared" si="113"/>
        <v>0</v>
      </c>
      <c r="BI169" s="353">
        <v>2</v>
      </c>
      <c r="BJ169" s="354"/>
      <c r="BK169" s="355">
        <f t="shared" si="114"/>
        <v>2</v>
      </c>
      <c r="BL169" s="356">
        <v>3</v>
      </c>
      <c r="BM169" s="357">
        <f t="shared" si="72"/>
        <v>201</v>
      </c>
      <c r="BO169" s="357">
        <f t="shared" si="73"/>
        <v>24</v>
      </c>
      <c r="BP169" s="357">
        <f t="shared" si="74"/>
        <v>51</v>
      </c>
      <c r="BQ169" s="357">
        <f t="shared" si="75"/>
        <v>96</v>
      </c>
      <c r="BR169" s="357">
        <f t="shared" si="76"/>
        <v>30</v>
      </c>
      <c r="BT169" s="329"/>
    </row>
    <row r="170" spans="1:72" x14ac:dyDescent="0.25">
      <c r="A170" s="324"/>
      <c r="B170" s="101" t="s">
        <v>489</v>
      </c>
      <c r="C170" s="261"/>
      <c r="D170" s="353">
        <v>0</v>
      </c>
      <c r="E170" s="354"/>
      <c r="F170" s="355">
        <f t="shared" si="71"/>
        <v>0</v>
      </c>
      <c r="G170" s="353">
        <v>0</v>
      </c>
      <c r="H170" s="354"/>
      <c r="I170" s="355">
        <f t="shared" si="96"/>
        <v>0</v>
      </c>
      <c r="J170" s="353">
        <v>2</v>
      </c>
      <c r="K170" s="354"/>
      <c r="L170" s="355">
        <f t="shared" si="97"/>
        <v>4</v>
      </c>
      <c r="M170" s="353">
        <v>0</v>
      </c>
      <c r="N170" s="354"/>
      <c r="O170" s="355">
        <f t="shared" si="98"/>
        <v>0</v>
      </c>
      <c r="P170" s="353">
        <v>2</v>
      </c>
      <c r="Q170" s="354"/>
      <c r="R170" s="355">
        <f t="shared" si="99"/>
        <v>4</v>
      </c>
      <c r="S170" s="353">
        <v>1</v>
      </c>
      <c r="T170" s="354"/>
      <c r="U170" s="355">
        <f t="shared" si="100"/>
        <v>5</v>
      </c>
      <c r="V170" s="353">
        <v>2</v>
      </c>
      <c r="W170" s="354"/>
      <c r="X170" s="355">
        <f t="shared" si="101"/>
        <v>6</v>
      </c>
      <c r="Y170" s="353">
        <v>0</v>
      </c>
      <c r="Z170" s="354"/>
      <c r="AA170" s="355">
        <f t="shared" si="102"/>
        <v>0</v>
      </c>
      <c r="AB170" s="353">
        <v>0</v>
      </c>
      <c r="AC170" s="354"/>
      <c r="AD170" s="355">
        <f t="shared" si="103"/>
        <v>0</v>
      </c>
      <c r="AE170" s="353">
        <v>2</v>
      </c>
      <c r="AF170" s="354"/>
      <c r="AG170" s="355">
        <f t="shared" si="104"/>
        <v>6</v>
      </c>
      <c r="AH170" s="353">
        <v>2</v>
      </c>
      <c r="AI170" s="354"/>
      <c r="AJ170" s="355">
        <f t="shared" si="105"/>
        <v>10</v>
      </c>
      <c r="AK170" s="353">
        <v>3</v>
      </c>
      <c r="AL170" s="354"/>
      <c r="AM170" s="355">
        <f t="shared" si="106"/>
        <v>12</v>
      </c>
      <c r="AN170" s="353">
        <v>3</v>
      </c>
      <c r="AO170" s="354"/>
      <c r="AP170" s="355">
        <f t="shared" si="107"/>
        <v>6</v>
      </c>
      <c r="AQ170" s="353">
        <v>0</v>
      </c>
      <c r="AR170" s="354"/>
      <c r="AS170" s="355">
        <f t="shared" si="108"/>
        <v>0</v>
      </c>
      <c r="AT170" s="353">
        <v>2</v>
      </c>
      <c r="AU170" s="354"/>
      <c r="AV170" s="355">
        <f t="shared" si="109"/>
        <v>6</v>
      </c>
      <c r="AW170" s="353">
        <v>2</v>
      </c>
      <c r="AX170" s="354"/>
      <c r="AY170" s="355">
        <f t="shared" si="110"/>
        <v>4</v>
      </c>
      <c r="AZ170" s="353">
        <v>0</v>
      </c>
      <c r="BA170" s="354"/>
      <c r="BB170" s="355">
        <f t="shared" si="111"/>
        <v>0</v>
      </c>
      <c r="BC170" s="353">
        <v>1</v>
      </c>
      <c r="BD170" s="354"/>
      <c r="BE170" s="355">
        <f t="shared" si="112"/>
        <v>4</v>
      </c>
      <c r="BF170" s="353">
        <v>0</v>
      </c>
      <c r="BG170" s="354"/>
      <c r="BH170" s="355">
        <f t="shared" si="113"/>
        <v>0</v>
      </c>
      <c r="BI170" s="353">
        <v>2</v>
      </c>
      <c r="BJ170" s="354"/>
      <c r="BK170" s="355">
        <f t="shared" si="114"/>
        <v>2</v>
      </c>
      <c r="BL170" s="356">
        <v>3</v>
      </c>
      <c r="BM170" s="357">
        <f t="shared" si="72"/>
        <v>207</v>
      </c>
      <c r="BO170" s="357">
        <f t="shared" si="73"/>
        <v>24</v>
      </c>
      <c r="BP170" s="357">
        <f t="shared" si="74"/>
        <v>51</v>
      </c>
      <c r="BQ170" s="357">
        <f t="shared" si="75"/>
        <v>102</v>
      </c>
      <c r="BR170" s="357">
        <f t="shared" si="76"/>
        <v>30</v>
      </c>
      <c r="BT170" s="329"/>
    </row>
    <row r="171" spans="1:72" x14ac:dyDescent="0.25">
      <c r="A171" s="324"/>
      <c r="B171" s="101" t="s">
        <v>490</v>
      </c>
      <c r="C171" s="261"/>
      <c r="D171" s="353">
        <v>0</v>
      </c>
      <c r="E171" s="354"/>
      <c r="F171" s="355">
        <f t="shared" si="71"/>
        <v>0</v>
      </c>
      <c r="G171" s="353">
        <v>0</v>
      </c>
      <c r="H171" s="354"/>
      <c r="I171" s="355">
        <f t="shared" si="96"/>
        <v>0</v>
      </c>
      <c r="J171" s="353">
        <v>0</v>
      </c>
      <c r="K171" s="354"/>
      <c r="L171" s="355">
        <f t="shared" si="97"/>
        <v>0</v>
      </c>
      <c r="M171" s="353">
        <v>0</v>
      </c>
      <c r="N171" s="354"/>
      <c r="O171" s="355">
        <f t="shared" si="98"/>
        <v>0</v>
      </c>
      <c r="P171" s="353">
        <v>0</v>
      </c>
      <c r="Q171" s="354"/>
      <c r="R171" s="355">
        <f t="shared" si="99"/>
        <v>0</v>
      </c>
      <c r="S171" s="353">
        <v>1</v>
      </c>
      <c r="T171" s="354"/>
      <c r="U171" s="355">
        <f t="shared" si="100"/>
        <v>5</v>
      </c>
      <c r="V171" s="353">
        <v>1</v>
      </c>
      <c r="W171" s="354"/>
      <c r="X171" s="355">
        <f t="shared" si="101"/>
        <v>3</v>
      </c>
      <c r="Y171" s="353">
        <v>0</v>
      </c>
      <c r="Z171" s="354"/>
      <c r="AA171" s="355">
        <f t="shared" si="102"/>
        <v>0</v>
      </c>
      <c r="AB171" s="353">
        <v>0</v>
      </c>
      <c r="AC171" s="354"/>
      <c r="AD171" s="355">
        <f t="shared" si="103"/>
        <v>0</v>
      </c>
      <c r="AE171" s="353">
        <v>1</v>
      </c>
      <c r="AF171" s="354"/>
      <c r="AG171" s="355">
        <f t="shared" si="104"/>
        <v>3</v>
      </c>
      <c r="AH171" s="353">
        <v>2</v>
      </c>
      <c r="AI171" s="354"/>
      <c r="AJ171" s="355">
        <f t="shared" si="105"/>
        <v>10</v>
      </c>
      <c r="AK171" s="353">
        <v>2</v>
      </c>
      <c r="AL171" s="354"/>
      <c r="AM171" s="355">
        <f t="shared" si="106"/>
        <v>8</v>
      </c>
      <c r="AN171" s="353">
        <v>2</v>
      </c>
      <c r="AO171" s="354"/>
      <c r="AP171" s="355">
        <f t="shared" si="107"/>
        <v>4</v>
      </c>
      <c r="AQ171" s="353">
        <v>0</v>
      </c>
      <c r="AR171" s="354"/>
      <c r="AS171" s="355">
        <f t="shared" si="108"/>
        <v>0</v>
      </c>
      <c r="AT171" s="353">
        <v>2</v>
      </c>
      <c r="AU171" s="354"/>
      <c r="AV171" s="355">
        <f t="shared" si="109"/>
        <v>6</v>
      </c>
      <c r="AW171" s="353">
        <v>1</v>
      </c>
      <c r="AX171" s="354"/>
      <c r="AY171" s="355">
        <f t="shared" si="110"/>
        <v>2</v>
      </c>
      <c r="AZ171" s="353">
        <v>0</v>
      </c>
      <c r="BA171" s="354"/>
      <c r="BB171" s="355">
        <f t="shared" si="111"/>
        <v>0</v>
      </c>
      <c r="BC171" s="353">
        <v>0</v>
      </c>
      <c r="BD171" s="354"/>
      <c r="BE171" s="355">
        <f t="shared" si="112"/>
        <v>0</v>
      </c>
      <c r="BF171" s="353">
        <v>0</v>
      </c>
      <c r="BG171" s="354"/>
      <c r="BH171" s="355">
        <f t="shared" si="113"/>
        <v>0</v>
      </c>
      <c r="BI171" s="353">
        <v>0</v>
      </c>
      <c r="BJ171" s="354"/>
      <c r="BK171" s="355">
        <f t="shared" si="114"/>
        <v>0</v>
      </c>
      <c r="BL171" s="356">
        <v>2</v>
      </c>
      <c r="BM171" s="357">
        <f t="shared" si="72"/>
        <v>82</v>
      </c>
      <c r="BO171" s="357">
        <f t="shared" si="73"/>
        <v>0</v>
      </c>
      <c r="BP171" s="357">
        <f t="shared" si="74"/>
        <v>22</v>
      </c>
      <c r="BQ171" s="357">
        <f t="shared" si="75"/>
        <v>56</v>
      </c>
      <c r="BR171" s="357">
        <f t="shared" si="76"/>
        <v>4</v>
      </c>
      <c r="BT171" s="329"/>
    </row>
    <row r="172" spans="1:72" x14ac:dyDescent="0.25">
      <c r="A172" s="324"/>
      <c r="B172" s="101" t="s">
        <v>491</v>
      </c>
      <c r="C172" s="261"/>
      <c r="D172" s="353">
        <v>0</v>
      </c>
      <c r="E172" s="354"/>
      <c r="F172" s="355">
        <f t="shared" si="71"/>
        <v>0</v>
      </c>
      <c r="G172" s="353">
        <v>0</v>
      </c>
      <c r="H172" s="354"/>
      <c r="I172" s="355">
        <f t="shared" si="96"/>
        <v>0</v>
      </c>
      <c r="J172" s="353">
        <v>0</v>
      </c>
      <c r="K172" s="354"/>
      <c r="L172" s="355">
        <f t="shared" si="97"/>
        <v>0</v>
      </c>
      <c r="M172" s="353">
        <v>0</v>
      </c>
      <c r="N172" s="354"/>
      <c r="O172" s="355">
        <f t="shared" si="98"/>
        <v>0</v>
      </c>
      <c r="P172" s="353">
        <v>0</v>
      </c>
      <c r="Q172" s="354"/>
      <c r="R172" s="355">
        <f t="shared" si="99"/>
        <v>0</v>
      </c>
      <c r="S172" s="353">
        <v>1</v>
      </c>
      <c r="T172" s="354"/>
      <c r="U172" s="355">
        <f t="shared" si="100"/>
        <v>5</v>
      </c>
      <c r="V172" s="353">
        <v>1</v>
      </c>
      <c r="W172" s="354"/>
      <c r="X172" s="355">
        <f t="shared" si="101"/>
        <v>3</v>
      </c>
      <c r="Y172" s="353">
        <v>0</v>
      </c>
      <c r="Z172" s="354"/>
      <c r="AA172" s="355">
        <f t="shared" si="102"/>
        <v>0</v>
      </c>
      <c r="AB172" s="353">
        <v>0</v>
      </c>
      <c r="AC172" s="354"/>
      <c r="AD172" s="355">
        <f t="shared" si="103"/>
        <v>0</v>
      </c>
      <c r="AE172" s="353">
        <v>1</v>
      </c>
      <c r="AF172" s="354"/>
      <c r="AG172" s="355">
        <f t="shared" si="104"/>
        <v>3</v>
      </c>
      <c r="AH172" s="353">
        <v>2</v>
      </c>
      <c r="AI172" s="354"/>
      <c r="AJ172" s="355">
        <f t="shared" si="105"/>
        <v>10</v>
      </c>
      <c r="AK172" s="353">
        <v>2</v>
      </c>
      <c r="AL172" s="354"/>
      <c r="AM172" s="355">
        <f t="shared" si="106"/>
        <v>8</v>
      </c>
      <c r="AN172" s="353">
        <v>2</v>
      </c>
      <c r="AO172" s="354"/>
      <c r="AP172" s="355">
        <f t="shared" si="107"/>
        <v>4</v>
      </c>
      <c r="AQ172" s="353">
        <v>0</v>
      </c>
      <c r="AR172" s="354"/>
      <c r="AS172" s="355">
        <f t="shared" si="108"/>
        <v>0</v>
      </c>
      <c r="AT172" s="353">
        <v>2</v>
      </c>
      <c r="AU172" s="354"/>
      <c r="AV172" s="355">
        <f t="shared" si="109"/>
        <v>6</v>
      </c>
      <c r="AW172" s="353">
        <v>1</v>
      </c>
      <c r="AX172" s="354"/>
      <c r="AY172" s="355">
        <f t="shared" si="110"/>
        <v>2</v>
      </c>
      <c r="AZ172" s="353">
        <v>0</v>
      </c>
      <c r="BA172" s="354"/>
      <c r="BB172" s="355">
        <f t="shared" si="111"/>
        <v>0</v>
      </c>
      <c r="BC172" s="353">
        <v>0</v>
      </c>
      <c r="BD172" s="354"/>
      <c r="BE172" s="355">
        <f t="shared" si="112"/>
        <v>0</v>
      </c>
      <c r="BF172" s="353">
        <v>0</v>
      </c>
      <c r="BG172" s="354"/>
      <c r="BH172" s="355">
        <f t="shared" si="113"/>
        <v>0</v>
      </c>
      <c r="BI172" s="353">
        <v>0</v>
      </c>
      <c r="BJ172" s="354"/>
      <c r="BK172" s="355">
        <f t="shared" si="114"/>
        <v>0</v>
      </c>
      <c r="BL172" s="356">
        <v>2</v>
      </c>
      <c r="BM172" s="357">
        <f t="shared" si="72"/>
        <v>82</v>
      </c>
      <c r="BO172" s="357">
        <f t="shared" si="73"/>
        <v>0</v>
      </c>
      <c r="BP172" s="357">
        <f t="shared" si="74"/>
        <v>22</v>
      </c>
      <c r="BQ172" s="357">
        <f t="shared" si="75"/>
        <v>56</v>
      </c>
      <c r="BR172" s="357">
        <f t="shared" si="76"/>
        <v>4</v>
      </c>
      <c r="BT172" s="329"/>
    </row>
    <row r="173" spans="1:72" x14ac:dyDescent="0.25">
      <c r="A173" s="324"/>
      <c r="B173" s="101" t="s">
        <v>492</v>
      </c>
      <c r="C173" s="261"/>
      <c r="D173" s="353">
        <v>0</v>
      </c>
      <c r="E173" s="354"/>
      <c r="F173" s="355">
        <f t="shared" si="71"/>
        <v>0</v>
      </c>
      <c r="G173" s="353">
        <v>0</v>
      </c>
      <c r="H173" s="354"/>
      <c r="I173" s="355">
        <f t="shared" si="96"/>
        <v>0</v>
      </c>
      <c r="J173" s="353">
        <v>0</v>
      </c>
      <c r="K173" s="354"/>
      <c r="L173" s="355">
        <f t="shared" si="97"/>
        <v>0</v>
      </c>
      <c r="M173" s="353">
        <v>0</v>
      </c>
      <c r="N173" s="354"/>
      <c r="O173" s="355">
        <f t="shared" si="98"/>
        <v>0</v>
      </c>
      <c r="P173" s="353">
        <v>0</v>
      </c>
      <c r="Q173" s="354"/>
      <c r="R173" s="355">
        <f t="shared" si="99"/>
        <v>0</v>
      </c>
      <c r="S173" s="353">
        <v>1</v>
      </c>
      <c r="T173" s="354"/>
      <c r="U173" s="355">
        <f t="shared" si="100"/>
        <v>5</v>
      </c>
      <c r="V173" s="353">
        <v>1</v>
      </c>
      <c r="W173" s="354"/>
      <c r="X173" s="355">
        <f t="shared" si="101"/>
        <v>3</v>
      </c>
      <c r="Y173" s="353">
        <v>0</v>
      </c>
      <c r="Z173" s="354"/>
      <c r="AA173" s="355">
        <f t="shared" si="102"/>
        <v>0</v>
      </c>
      <c r="AB173" s="353">
        <v>0</v>
      </c>
      <c r="AC173" s="354"/>
      <c r="AD173" s="355">
        <f t="shared" si="103"/>
        <v>0</v>
      </c>
      <c r="AE173" s="353">
        <v>1</v>
      </c>
      <c r="AF173" s="354"/>
      <c r="AG173" s="355">
        <f t="shared" si="104"/>
        <v>3</v>
      </c>
      <c r="AH173" s="353">
        <v>2</v>
      </c>
      <c r="AI173" s="354"/>
      <c r="AJ173" s="355">
        <f t="shared" si="105"/>
        <v>10</v>
      </c>
      <c r="AK173" s="353">
        <v>3</v>
      </c>
      <c r="AL173" s="354"/>
      <c r="AM173" s="355">
        <f t="shared" si="106"/>
        <v>12</v>
      </c>
      <c r="AN173" s="353">
        <v>2</v>
      </c>
      <c r="AO173" s="354"/>
      <c r="AP173" s="355">
        <f t="shared" si="107"/>
        <v>4</v>
      </c>
      <c r="AQ173" s="353">
        <v>0</v>
      </c>
      <c r="AR173" s="354"/>
      <c r="AS173" s="355">
        <f t="shared" si="108"/>
        <v>0</v>
      </c>
      <c r="AT173" s="353">
        <v>2</v>
      </c>
      <c r="AU173" s="354"/>
      <c r="AV173" s="355">
        <f t="shared" si="109"/>
        <v>6</v>
      </c>
      <c r="AW173" s="353">
        <v>1</v>
      </c>
      <c r="AX173" s="354"/>
      <c r="AY173" s="355">
        <f t="shared" si="110"/>
        <v>2</v>
      </c>
      <c r="AZ173" s="353">
        <v>0</v>
      </c>
      <c r="BA173" s="354"/>
      <c r="BB173" s="355">
        <f t="shared" si="111"/>
        <v>0</v>
      </c>
      <c r="BC173" s="353">
        <v>0</v>
      </c>
      <c r="BD173" s="354"/>
      <c r="BE173" s="355">
        <f t="shared" si="112"/>
        <v>0</v>
      </c>
      <c r="BF173" s="353">
        <v>0</v>
      </c>
      <c r="BG173" s="354"/>
      <c r="BH173" s="355">
        <f t="shared" si="113"/>
        <v>0</v>
      </c>
      <c r="BI173" s="353">
        <v>0</v>
      </c>
      <c r="BJ173" s="354"/>
      <c r="BK173" s="355">
        <f t="shared" si="114"/>
        <v>0</v>
      </c>
      <c r="BL173" s="356">
        <v>2</v>
      </c>
      <c r="BM173" s="357">
        <f t="shared" si="72"/>
        <v>90</v>
      </c>
      <c r="BO173" s="357">
        <f t="shared" si="73"/>
        <v>0</v>
      </c>
      <c r="BP173" s="357">
        <f t="shared" si="74"/>
        <v>22</v>
      </c>
      <c r="BQ173" s="357">
        <f t="shared" si="75"/>
        <v>64</v>
      </c>
      <c r="BR173" s="357">
        <f t="shared" si="76"/>
        <v>4</v>
      </c>
      <c r="BT173" s="329"/>
    </row>
    <row r="174" spans="1:72" x14ac:dyDescent="0.25">
      <c r="A174" s="324"/>
      <c r="B174" s="101" t="s">
        <v>493</v>
      </c>
      <c r="C174" s="261"/>
      <c r="D174" s="353">
        <v>0</v>
      </c>
      <c r="E174" s="354"/>
      <c r="F174" s="355">
        <f t="shared" si="71"/>
        <v>0</v>
      </c>
      <c r="G174" s="353">
        <v>0</v>
      </c>
      <c r="H174" s="354"/>
      <c r="I174" s="355">
        <f t="shared" si="96"/>
        <v>0</v>
      </c>
      <c r="J174" s="353">
        <v>2</v>
      </c>
      <c r="K174" s="354"/>
      <c r="L174" s="355">
        <f t="shared" si="97"/>
        <v>4</v>
      </c>
      <c r="M174" s="353">
        <v>0</v>
      </c>
      <c r="N174" s="354"/>
      <c r="O174" s="355">
        <f t="shared" si="98"/>
        <v>0</v>
      </c>
      <c r="P174" s="353">
        <v>2</v>
      </c>
      <c r="Q174" s="354"/>
      <c r="R174" s="355">
        <f t="shared" si="99"/>
        <v>4</v>
      </c>
      <c r="S174" s="353">
        <v>1</v>
      </c>
      <c r="T174" s="354"/>
      <c r="U174" s="355">
        <f t="shared" si="100"/>
        <v>5</v>
      </c>
      <c r="V174" s="353">
        <v>2</v>
      </c>
      <c r="W174" s="354"/>
      <c r="X174" s="355">
        <f t="shared" si="101"/>
        <v>6</v>
      </c>
      <c r="Y174" s="353">
        <v>0</v>
      </c>
      <c r="Z174" s="354"/>
      <c r="AA174" s="355">
        <f t="shared" si="102"/>
        <v>0</v>
      </c>
      <c r="AB174" s="353">
        <v>0</v>
      </c>
      <c r="AC174" s="354"/>
      <c r="AD174" s="355">
        <f t="shared" si="103"/>
        <v>0</v>
      </c>
      <c r="AE174" s="353">
        <v>1</v>
      </c>
      <c r="AF174" s="354"/>
      <c r="AG174" s="355">
        <f t="shared" si="104"/>
        <v>3</v>
      </c>
      <c r="AH174" s="353">
        <v>2</v>
      </c>
      <c r="AI174" s="354"/>
      <c r="AJ174" s="355">
        <f t="shared" si="105"/>
        <v>10</v>
      </c>
      <c r="AK174" s="353">
        <v>2</v>
      </c>
      <c r="AL174" s="354"/>
      <c r="AM174" s="355">
        <f t="shared" si="106"/>
        <v>8</v>
      </c>
      <c r="AN174" s="353">
        <v>2</v>
      </c>
      <c r="AO174" s="354"/>
      <c r="AP174" s="355">
        <f t="shared" si="107"/>
        <v>4</v>
      </c>
      <c r="AQ174" s="353">
        <v>0</v>
      </c>
      <c r="AR174" s="354"/>
      <c r="AS174" s="355">
        <f t="shared" si="108"/>
        <v>0</v>
      </c>
      <c r="AT174" s="353">
        <v>2</v>
      </c>
      <c r="AU174" s="354"/>
      <c r="AV174" s="355">
        <f t="shared" si="109"/>
        <v>6</v>
      </c>
      <c r="AW174" s="353">
        <v>3</v>
      </c>
      <c r="AX174" s="354"/>
      <c r="AY174" s="355">
        <f t="shared" si="110"/>
        <v>6</v>
      </c>
      <c r="AZ174" s="353">
        <v>0</v>
      </c>
      <c r="BA174" s="354"/>
      <c r="BB174" s="355">
        <f t="shared" si="111"/>
        <v>0</v>
      </c>
      <c r="BC174" s="353">
        <v>4</v>
      </c>
      <c r="BD174" s="354"/>
      <c r="BE174" s="355">
        <f t="shared" si="112"/>
        <v>16</v>
      </c>
      <c r="BF174" s="353">
        <v>0</v>
      </c>
      <c r="BG174" s="354"/>
      <c r="BH174" s="355">
        <f t="shared" si="113"/>
        <v>0</v>
      </c>
      <c r="BI174" s="353">
        <v>3</v>
      </c>
      <c r="BJ174" s="354"/>
      <c r="BK174" s="355">
        <f t="shared" si="114"/>
        <v>3</v>
      </c>
      <c r="BL174" s="356">
        <v>3</v>
      </c>
      <c r="BM174" s="357">
        <f t="shared" si="72"/>
        <v>225</v>
      </c>
      <c r="BO174" s="357">
        <f t="shared" si="73"/>
        <v>24</v>
      </c>
      <c r="BP174" s="357">
        <f t="shared" si="74"/>
        <v>42</v>
      </c>
      <c r="BQ174" s="357">
        <f t="shared" si="75"/>
        <v>84</v>
      </c>
      <c r="BR174" s="357">
        <f t="shared" si="76"/>
        <v>75</v>
      </c>
      <c r="BT174" s="329"/>
    </row>
    <row r="175" spans="1:72" x14ac:dyDescent="0.25">
      <c r="A175" s="324"/>
      <c r="B175" s="101" t="s">
        <v>494</v>
      </c>
      <c r="C175" s="261"/>
      <c r="D175" s="353">
        <v>0</v>
      </c>
      <c r="E175" s="354"/>
      <c r="F175" s="355">
        <f t="shared" si="71"/>
        <v>0</v>
      </c>
      <c r="G175" s="353">
        <v>0</v>
      </c>
      <c r="H175" s="354"/>
      <c r="I175" s="355">
        <f t="shared" si="96"/>
        <v>0</v>
      </c>
      <c r="J175" s="353">
        <v>2</v>
      </c>
      <c r="K175" s="354"/>
      <c r="L175" s="355">
        <f t="shared" si="97"/>
        <v>4</v>
      </c>
      <c r="M175" s="353">
        <v>0</v>
      </c>
      <c r="N175" s="354"/>
      <c r="O175" s="355">
        <f t="shared" si="98"/>
        <v>0</v>
      </c>
      <c r="P175" s="353">
        <v>2</v>
      </c>
      <c r="Q175" s="354"/>
      <c r="R175" s="355">
        <f t="shared" si="99"/>
        <v>4</v>
      </c>
      <c r="S175" s="353">
        <v>1</v>
      </c>
      <c r="T175" s="354"/>
      <c r="U175" s="355">
        <f t="shared" si="100"/>
        <v>5</v>
      </c>
      <c r="V175" s="353">
        <v>2</v>
      </c>
      <c r="W175" s="354"/>
      <c r="X175" s="355">
        <f t="shared" si="101"/>
        <v>6</v>
      </c>
      <c r="Y175" s="353">
        <v>0</v>
      </c>
      <c r="Z175" s="354"/>
      <c r="AA175" s="355">
        <f t="shared" si="102"/>
        <v>0</v>
      </c>
      <c r="AB175" s="353">
        <v>0</v>
      </c>
      <c r="AC175" s="354"/>
      <c r="AD175" s="355">
        <f t="shared" si="103"/>
        <v>0</v>
      </c>
      <c r="AE175" s="353">
        <v>1</v>
      </c>
      <c r="AF175" s="354"/>
      <c r="AG175" s="355">
        <f t="shared" si="104"/>
        <v>3</v>
      </c>
      <c r="AH175" s="353">
        <v>2</v>
      </c>
      <c r="AI175" s="354"/>
      <c r="AJ175" s="355">
        <f t="shared" si="105"/>
        <v>10</v>
      </c>
      <c r="AK175" s="353">
        <v>3</v>
      </c>
      <c r="AL175" s="354"/>
      <c r="AM175" s="355">
        <f t="shared" si="106"/>
        <v>12</v>
      </c>
      <c r="AN175" s="353">
        <v>2</v>
      </c>
      <c r="AO175" s="354"/>
      <c r="AP175" s="355">
        <f t="shared" si="107"/>
        <v>4</v>
      </c>
      <c r="AQ175" s="353">
        <v>0</v>
      </c>
      <c r="AR175" s="354"/>
      <c r="AS175" s="355">
        <f t="shared" si="108"/>
        <v>0</v>
      </c>
      <c r="AT175" s="353">
        <v>2</v>
      </c>
      <c r="AU175" s="354"/>
      <c r="AV175" s="355">
        <f t="shared" si="109"/>
        <v>6</v>
      </c>
      <c r="AW175" s="353">
        <v>3</v>
      </c>
      <c r="AX175" s="354"/>
      <c r="AY175" s="355">
        <f t="shared" si="110"/>
        <v>6</v>
      </c>
      <c r="AZ175" s="353">
        <v>0</v>
      </c>
      <c r="BA175" s="354"/>
      <c r="BB175" s="355">
        <f t="shared" si="111"/>
        <v>0</v>
      </c>
      <c r="BC175" s="353">
        <v>4</v>
      </c>
      <c r="BD175" s="354"/>
      <c r="BE175" s="355">
        <f t="shared" si="112"/>
        <v>16</v>
      </c>
      <c r="BF175" s="353">
        <v>0</v>
      </c>
      <c r="BG175" s="354"/>
      <c r="BH175" s="355">
        <f t="shared" si="113"/>
        <v>0</v>
      </c>
      <c r="BI175" s="353">
        <v>3</v>
      </c>
      <c r="BJ175" s="354"/>
      <c r="BK175" s="355">
        <f t="shared" si="114"/>
        <v>3</v>
      </c>
      <c r="BL175" s="356">
        <v>3</v>
      </c>
      <c r="BM175" s="357">
        <f t="shared" si="72"/>
        <v>237</v>
      </c>
      <c r="BO175" s="357">
        <f t="shared" si="73"/>
        <v>24</v>
      </c>
      <c r="BP175" s="357">
        <f t="shared" si="74"/>
        <v>42</v>
      </c>
      <c r="BQ175" s="357">
        <f t="shared" si="75"/>
        <v>96</v>
      </c>
      <c r="BR175" s="357">
        <f t="shared" si="76"/>
        <v>75</v>
      </c>
      <c r="BT175" s="329"/>
    </row>
    <row r="176" spans="1:72" x14ac:dyDescent="0.25">
      <c r="A176" s="324"/>
      <c r="B176" s="101" t="s">
        <v>495</v>
      </c>
      <c r="C176" s="261"/>
      <c r="D176" s="353">
        <v>0</v>
      </c>
      <c r="E176" s="354"/>
      <c r="F176" s="355">
        <f t="shared" si="71"/>
        <v>0</v>
      </c>
      <c r="G176" s="353">
        <v>0</v>
      </c>
      <c r="H176" s="354"/>
      <c r="I176" s="355">
        <f t="shared" si="96"/>
        <v>0</v>
      </c>
      <c r="J176" s="353">
        <v>1</v>
      </c>
      <c r="K176" s="354"/>
      <c r="L176" s="355">
        <f t="shared" si="97"/>
        <v>2</v>
      </c>
      <c r="M176" s="353">
        <v>0</v>
      </c>
      <c r="N176" s="354"/>
      <c r="O176" s="355">
        <f t="shared" si="98"/>
        <v>0</v>
      </c>
      <c r="P176" s="353">
        <v>0</v>
      </c>
      <c r="Q176" s="354"/>
      <c r="R176" s="355">
        <f t="shared" si="99"/>
        <v>0</v>
      </c>
      <c r="S176" s="353">
        <v>1</v>
      </c>
      <c r="T176" s="354"/>
      <c r="U176" s="355">
        <f t="shared" si="100"/>
        <v>5</v>
      </c>
      <c r="V176" s="353">
        <v>1</v>
      </c>
      <c r="W176" s="354"/>
      <c r="X176" s="355">
        <f t="shared" si="101"/>
        <v>3</v>
      </c>
      <c r="Y176" s="353">
        <v>0</v>
      </c>
      <c r="Z176" s="354"/>
      <c r="AA176" s="355">
        <f t="shared" si="102"/>
        <v>0</v>
      </c>
      <c r="AB176" s="353">
        <v>0</v>
      </c>
      <c r="AC176" s="354"/>
      <c r="AD176" s="355">
        <f t="shared" si="103"/>
        <v>0</v>
      </c>
      <c r="AE176" s="353">
        <v>1</v>
      </c>
      <c r="AF176" s="354"/>
      <c r="AG176" s="355">
        <f t="shared" si="104"/>
        <v>3</v>
      </c>
      <c r="AH176" s="353">
        <v>2</v>
      </c>
      <c r="AI176" s="354"/>
      <c r="AJ176" s="355">
        <f t="shared" si="105"/>
        <v>10</v>
      </c>
      <c r="AK176" s="353">
        <v>2</v>
      </c>
      <c r="AL176" s="354"/>
      <c r="AM176" s="355">
        <f t="shared" si="106"/>
        <v>8</v>
      </c>
      <c r="AN176" s="353">
        <v>2</v>
      </c>
      <c r="AO176" s="354"/>
      <c r="AP176" s="355">
        <f t="shared" si="107"/>
        <v>4</v>
      </c>
      <c r="AQ176" s="353">
        <v>0</v>
      </c>
      <c r="AR176" s="354"/>
      <c r="AS176" s="355">
        <f t="shared" si="108"/>
        <v>0</v>
      </c>
      <c r="AT176" s="353">
        <v>2</v>
      </c>
      <c r="AU176" s="354"/>
      <c r="AV176" s="355">
        <f t="shared" si="109"/>
        <v>6</v>
      </c>
      <c r="AW176" s="353">
        <v>2</v>
      </c>
      <c r="AX176" s="354"/>
      <c r="AY176" s="355">
        <f t="shared" si="110"/>
        <v>4</v>
      </c>
      <c r="AZ176" s="353">
        <v>0</v>
      </c>
      <c r="BA176" s="354"/>
      <c r="BB176" s="355">
        <f t="shared" si="111"/>
        <v>0</v>
      </c>
      <c r="BC176" s="353">
        <v>4</v>
      </c>
      <c r="BD176" s="354"/>
      <c r="BE176" s="355">
        <f t="shared" si="112"/>
        <v>16</v>
      </c>
      <c r="BF176" s="353">
        <v>0</v>
      </c>
      <c r="BG176" s="354"/>
      <c r="BH176" s="355">
        <f t="shared" si="113"/>
        <v>0</v>
      </c>
      <c r="BI176" s="353">
        <v>3</v>
      </c>
      <c r="BJ176" s="354"/>
      <c r="BK176" s="355">
        <f t="shared" si="114"/>
        <v>3</v>
      </c>
      <c r="BL176" s="356">
        <v>2</v>
      </c>
      <c r="BM176" s="357">
        <f t="shared" si="72"/>
        <v>128</v>
      </c>
      <c r="BO176" s="357">
        <f t="shared" si="73"/>
        <v>4</v>
      </c>
      <c r="BP176" s="357">
        <f t="shared" si="74"/>
        <v>22</v>
      </c>
      <c r="BQ176" s="357">
        <f t="shared" si="75"/>
        <v>56</v>
      </c>
      <c r="BR176" s="357">
        <f t="shared" si="76"/>
        <v>46</v>
      </c>
      <c r="BT176" s="329"/>
    </row>
    <row r="177" spans="1:72" x14ac:dyDescent="0.25">
      <c r="A177" s="324"/>
      <c r="B177" s="101" t="s">
        <v>496</v>
      </c>
      <c r="C177" s="261"/>
      <c r="D177" s="353">
        <v>0</v>
      </c>
      <c r="E177" s="354"/>
      <c r="F177" s="355">
        <f t="shared" si="71"/>
        <v>0</v>
      </c>
      <c r="G177" s="353">
        <v>0</v>
      </c>
      <c r="H177" s="354"/>
      <c r="I177" s="355">
        <f t="shared" si="96"/>
        <v>0</v>
      </c>
      <c r="J177" s="353">
        <v>1</v>
      </c>
      <c r="K177" s="354"/>
      <c r="L177" s="355">
        <f t="shared" si="97"/>
        <v>2</v>
      </c>
      <c r="M177" s="353">
        <v>0</v>
      </c>
      <c r="N177" s="354"/>
      <c r="O177" s="355">
        <f t="shared" si="98"/>
        <v>0</v>
      </c>
      <c r="P177" s="353">
        <v>0</v>
      </c>
      <c r="Q177" s="354"/>
      <c r="R177" s="355">
        <f t="shared" si="99"/>
        <v>0</v>
      </c>
      <c r="S177" s="353">
        <v>1</v>
      </c>
      <c r="T177" s="354"/>
      <c r="U177" s="355">
        <f t="shared" si="100"/>
        <v>5</v>
      </c>
      <c r="V177" s="353">
        <v>1</v>
      </c>
      <c r="W177" s="354"/>
      <c r="X177" s="355">
        <f t="shared" si="101"/>
        <v>3</v>
      </c>
      <c r="Y177" s="353">
        <v>0</v>
      </c>
      <c r="Z177" s="354"/>
      <c r="AA177" s="355">
        <f t="shared" si="102"/>
        <v>0</v>
      </c>
      <c r="AB177" s="353">
        <v>2</v>
      </c>
      <c r="AC177" s="354"/>
      <c r="AD177" s="355">
        <f t="shared" si="103"/>
        <v>4</v>
      </c>
      <c r="AE177" s="353">
        <v>1</v>
      </c>
      <c r="AF177" s="354"/>
      <c r="AG177" s="355">
        <f t="shared" si="104"/>
        <v>3</v>
      </c>
      <c r="AH177" s="353">
        <v>2</v>
      </c>
      <c r="AI177" s="354"/>
      <c r="AJ177" s="355">
        <f t="shared" si="105"/>
        <v>10</v>
      </c>
      <c r="AK177" s="353">
        <v>2</v>
      </c>
      <c r="AL177" s="354"/>
      <c r="AM177" s="355">
        <f t="shared" si="106"/>
        <v>8</v>
      </c>
      <c r="AN177" s="353">
        <v>2</v>
      </c>
      <c r="AO177" s="354"/>
      <c r="AP177" s="355">
        <f t="shared" si="107"/>
        <v>4</v>
      </c>
      <c r="AQ177" s="353">
        <v>0</v>
      </c>
      <c r="AR177" s="354"/>
      <c r="AS177" s="355">
        <f t="shared" si="108"/>
        <v>0</v>
      </c>
      <c r="AT177" s="353">
        <v>2</v>
      </c>
      <c r="AU177" s="354"/>
      <c r="AV177" s="355">
        <f t="shared" si="109"/>
        <v>6</v>
      </c>
      <c r="AW177" s="353">
        <v>2</v>
      </c>
      <c r="AX177" s="354"/>
      <c r="AY177" s="355">
        <f t="shared" si="110"/>
        <v>4</v>
      </c>
      <c r="AZ177" s="353">
        <v>0</v>
      </c>
      <c r="BA177" s="354"/>
      <c r="BB177" s="355">
        <f t="shared" si="111"/>
        <v>0</v>
      </c>
      <c r="BC177" s="353">
        <v>4</v>
      </c>
      <c r="BD177" s="354"/>
      <c r="BE177" s="355">
        <f t="shared" si="112"/>
        <v>16</v>
      </c>
      <c r="BF177" s="353">
        <v>0</v>
      </c>
      <c r="BG177" s="354"/>
      <c r="BH177" s="355">
        <f t="shared" si="113"/>
        <v>0</v>
      </c>
      <c r="BI177" s="353">
        <v>3</v>
      </c>
      <c r="BJ177" s="354"/>
      <c r="BK177" s="355">
        <f t="shared" si="114"/>
        <v>3</v>
      </c>
      <c r="BL177" s="356">
        <v>2</v>
      </c>
      <c r="BM177" s="357">
        <f t="shared" si="72"/>
        <v>136</v>
      </c>
      <c r="BO177" s="357">
        <f t="shared" si="73"/>
        <v>4</v>
      </c>
      <c r="BP177" s="357">
        <f t="shared" si="74"/>
        <v>30</v>
      </c>
      <c r="BQ177" s="357">
        <f t="shared" si="75"/>
        <v>56</v>
      </c>
      <c r="BR177" s="357">
        <f t="shared" si="76"/>
        <v>46</v>
      </c>
      <c r="BT177" s="329"/>
    </row>
    <row r="178" spans="1:72" x14ac:dyDescent="0.25">
      <c r="A178" s="324"/>
      <c r="B178" s="101" t="s">
        <v>497</v>
      </c>
      <c r="C178" s="261"/>
      <c r="D178" s="353">
        <v>0</v>
      </c>
      <c r="E178" s="354"/>
      <c r="F178" s="355">
        <f t="shared" si="71"/>
        <v>0</v>
      </c>
      <c r="G178" s="353">
        <v>0</v>
      </c>
      <c r="H178" s="354"/>
      <c r="I178" s="355">
        <f t="shared" si="96"/>
        <v>0</v>
      </c>
      <c r="J178" s="353">
        <v>1</v>
      </c>
      <c r="K178" s="354"/>
      <c r="L178" s="355">
        <f t="shared" si="97"/>
        <v>2</v>
      </c>
      <c r="M178" s="353">
        <v>0</v>
      </c>
      <c r="N178" s="354"/>
      <c r="O178" s="355">
        <f t="shared" si="98"/>
        <v>0</v>
      </c>
      <c r="P178" s="353">
        <v>0</v>
      </c>
      <c r="Q178" s="354"/>
      <c r="R178" s="355">
        <f t="shared" si="99"/>
        <v>0</v>
      </c>
      <c r="S178" s="353">
        <v>1</v>
      </c>
      <c r="T178" s="354"/>
      <c r="U178" s="355">
        <f t="shared" si="100"/>
        <v>5</v>
      </c>
      <c r="V178" s="353">
        <v>1</v>
      </c>
      <c r="W178" s="354"/>
      <c r="X178" s="355">
        <f t="shared" si="101"/>
        <v>3</v>
      </c>
      <c r="Y178" s="353">
        <v>0</v>
      </c>
      <c r="Z178" s="354"/>
      <c r="AA178" s="355">
        <f t="shared" si="102"/>
        <v>0</v>
      </c>
      <c r="AB178" s="353">
        <v>0</v>
      </c>
      <c r="AC178" s="354"/>
      <c r="AD178" s="355">
        <f t="shared" si="103"/>
        <v>0</v>
      </c>
      <c r="AE178" s="353">
        <v>2</v>
      </c>
      <c r="AF178" s="354"/>
      <c r="AG178" s="355">
        <f t="shared" si="104"/>
        <v>6</v>
      </c>
      <c r="AH178" s="353">
        <v>2</v>
      </c>
      <c r="AI178" s="354"/>
      <c r="AJ178" s="355">
        <f t="shared" si="105"/>
        <v>10</v>
      </c>
      <c r="AK178" s="353">
        <v>2</v>
      </c>
      <c r="AL178" s="354"/>
      <c r="AM178" s="355">
        <f t="shared" si="106"/>
        <v>8</v>
      </c>
      <c r="AN178" s="353">
        <v>2</v>
      </c>
      <c r="AO178" s="354"/>
      <c r="AP178" s="355">
        <f t="shared" si="107"/>
        <v>4</v>
      </c>
      <c r="AQ178" s="353">
        <v>0</v>
      </c>
      <c r="AR178" s="354"/>
      <c r="AS178" s="355">
        <f t="shared" si="108"/>
        <v>0</v>
      </c>
      <c r="AT178" s="353">
        <v>2</v>
      </c>
      <c r="AU178" s="354"/>
      <c r="AV178" s="355">
        <f t="shared" si="109"/>
        <v>6</v>
      </c>
      <c r="AW178" s="353">
        <v>1</v>
      </c>
      <c r="AX178" s="354"/>
      <c r="AY178" s="355">
        <f t="shared" si="110"/>
        <v>2</v>
      </c>
      <c r="AZ178" s="353">
        <v>0</v>
      </c>
      <c r="BA178" s="354"/>
      <c r="BB178" s="355">
        <f t="shared" si="111"/>
        <v>0</v>
      </c>
      <c r="BC178" s="353">
        <v>0</v>
      </c>
      <c r="BD178" s="354"/>
      <c r="BE178" s="355">
        <f t="shared" si="112"/>
        <v>0</v>
      </c>
      <c r="BF178" s="353">
        <v>0</v>
      </c>
      <c r="BG178" s="354"/>
      <c r="BH178" s="355">
        <f t="shared" si="113"/>
        <v>0</v>
      </c>
      <c r="BI178" s="353">
        <v>3</v>
      </c>
      <c r="BJ178" s="354"/>
      <c r="BK178" s="355">
        <f t="shared" si="114"/>
        <v>3</v>
      </c>
      <c r="BL178" s="356">
        <v>3</v>
      </c>
      <c r="BM178" s="357">
        <f t="shared" si="72"/>
        <v>147</v>
      </c>
      <c r="BO178" s="357">
        <f t="shared" si="73"/>
        <v>6</v>
      </c>
      <c r="BP178" s="357">
        <f t="shared" si="74"/>
        <v>42</v>
      </c>
      <c r="BQ178" s="357">
        <f t="shared" si="75"/>
        <v>84</v>
      </c>
      <c r="BR178" s="357">
        <f t="shared" si="76"/>
        <v>15</v>
      </c>
      <c r="BT178" s="329"/>
    </row>
    <row r="179" spans="1:72" x14ac:dyDescent="0.25">
      <c r="A179" s="324"/>
      <c r="B179" s="101" t="s">
        <v>498</v>
      </c>
      <c r="C179" s="261"/>
      <c r="D179" s="353">
        <v>0</v>
      </c>
      <c r="E179" s="354"/>
      <c r="F179" s="355">
        <f t="shared" si="71"/>
        <v>0</v>
      </c>
      <c r="G179" s="353">
        <v>0</v>
      </c>
      <c r="H179" s="354"/>
      <c r="I179" s="355">
        <f t="shared" si="96"/>
        <v>0</v>
      </c>
      <c r="J179" s="353">
        <v>1</v>
      </c>
      <c r="K179" s="354"/>
      <c r="L179" s="355">
        <f t="shared" si="97"/>
        <v>2</v>
      </c>
      <c r="M179" s="353">
        <v>0</v>
      </c>
      <c r="N179" s="354"/>
      <c r="O179" s="355">
        <f t="shared" si="98"/>
        <v>0</v>
      </c>
      <c r="P179" s="353">
        <v>0</v>
      </c>
      <c r="Q179" s="354"/>
      <c r="R179" s="355">
        <f t="shared" si="99"/>
        <v>0</v>
      </c>
      <c r="S179" s="353">
        <v>1</v>
      </c>
      <c r="T179" s="354"/>
      <c r="U179" s="355">
        <f t="shared" si="100"/>
        <v>5</v>
      </c>
      <c r="V179" s="353">
        <v>1</v>
      </c>
      <c r="W179" s="354"/>
      <c r="X179" s="355">
        <f t="shared" si="101"/>
        <v>3</v>
      </c>
      <c r="Y179" s="353">
        <v>0</v>
      </c>
      <c r="Z179" s="354"/>
      <c r="AA179" s="355">
        <f t="shared" si="102"/>
        <v>0</v>
      </c>
      <c r="AB179" s="353">
        <v>0</v>
      </c>
      <c r="AC179" s="354"/>
      <c r="AD179" s="355">
        <f t="shared" si="103"/>
        <v>0</v>
      </c>
      <c r="AE179" s="353">
        <v>2</v>
      </c>
      <c r="AF179" s="354"/>
      <c r="AG179" s="355">
        <f t="shared" si="104"/>
        <v>6</v>
      </c>
      <c r="AH179" s="353">
        <v>2</v>
      </c>
      <c r="AI179" s="354"/>
      <c r="AJ179" s="355">
        <f t="shared" si="105"/>
        <v>10</v>
      </c>
      <c r="AK179" s="353">
        <v>2</v>
      </c>
      <c r="AL179" s="354"/>
      <c r="AM179" s="355">
        <f t="shared" si="106"/>
        <v>8</v>
      </c>
      <c r="AN179" s="353">
        <v>2</v>
      </c>
      <c r="AO179" s="354"/>
      <c r="AP179" s="355">
        <f t="shared" si="107"/>
        <v>4</v>
      </c>
      <c r="AQ179" s="353">
        <v>0</v>
      </c>
      <c r="AR179" s="354"/>
      <c r="AS179" s="355">
        <f t="shared" si="108"/>
        <v>0</v>
      </c>
      <c r="AT179" s="353">
        <v>2</v>
      </c>
      <c r="AU179" s="354"/>
      <c r="AV179" s="355">
        <f t="shared" si="109"/>
        <v>6</v>
      </c>
      <c r="AW179" s="353">
        <v>1</v>
      </c>
      <c r="AX179" s="354"/>
      <c r="AY179" s="355">
        <f t="shared" si="110"/>
        <v>2</v>
      </c>
      <c r="AZ179" s="353">
        <v>0</v>
      </c>
      <c r="BA179" s="354"/>
      <c r="BB179" s="355">
        <f t="shared" si="111"/>
        <v>0</v>
      </c>
      <c r="BC179" s="353">
        <v>0</v>
      </c>
      <c r="BD179" s="354"/>
      <c r="BE179" s="355">
        <f t="shared" si="112"/>
        <v>0</v>
      </c>
      <c r="BF179" s="353">
        <v>0</v>
      </c>
      <c r="BG179" s="354"/>
      <c r="BH179" s="355">
        <f t="shared" si="113"/>
        <v>0</v>
      </c>
      <c r="BI179" s="353">
        <v>3</v>
      </c>
      <c r="BJ179" s="354"/>
      <c r="BK179" s="355">
        <f t="shared" si="114"/>
        <v>3</v>
      </c>
      <c r="BL179" s="356">
        <v>3</v>
      </c>
      <c r="BM179" s="357">
        <f t="shared" si="72"/>
        <v>147</v>
      </c>
      <c r="BO179" s="357">
        <f t="shared" si="73"/>
        <v>6</v>
      </c>
      <c r="BP179" s="357">
        <f t="shared" si="74"/>
        <v>42</v>
      </c>
      <c r="BQ179" s="357">
        <f t="shared" si="75"/>
        <v>84</v>
      </c>
      <c r="BR179" s="357">
        <f t="shared" si="76"/>
        <v>15</v>
      </c>
      <c r="BT179" s="329"/>
    </row>
    <row r="180" spans="1:72" x14ac:dyDescent="0.25">
      <c r="A180" s="324"/>
      <c r="B180" s="101" t="s">
        <v>499</v>
      </c>
      <c r="C180" s="261"/>
      <c r="D180" s="353">
        <v>0</v>
      </c>
      <c r="E180" s="354"/>
      <c r="F180" s="355">
        <f t="shared" si="71"/>
        <v>0</v>
      </c>
      <c r="G180" s="353">
        <v>0</v>
      </c>
      <c r="H180" s="354"/>
      <c r="I180" s="355">
        <f t="shared" si="96"/>
        <v>0</v>
      </c>
      <c r="J180" s="353">
        <v>1</v>
      </c>
      <c r="K180" s="354"/>
      <c r="L180" s="355">
        <f t="shared" si="97"/>
        <v>2</v>
      </c>
      <c r="M180" s="353">
        <v>0</v>
      </c>
      <c r="N180" s="354"/>
      <c r="O180" s="355">
        <f t="shared" si="98"/>
        <v>0</v>
      </c>
      <c r="P180" s="353">
        <v>0</v>
      </c>
      <c r="Q180" s="354"/>
      <c r="R180" s="355">
        <f t="shared" si="99"/>
        <v>0</v>
      </c>
      <c r="S180" s="353">
        <v>1</v>
      </c>
      <c r="T180" s="354"/>
      <c r="U180" s="355">
        <f t="shared" si="100"/>
        <v>5</v>
      </c>
      <c r="V180" s="353">
        <v>1</v>
      </c>
      <c r="W180" s="354"/>
      <c r="X180" s="355">
        <f t="shared" si="101"/>
        <v>3</v>
      </c>
      <c r="Y180" s="353">
        <v>0</v>
      </c>
      <c r="Z180" s="354"/>
      <c r="AA180" s="355">
        <f t="shared" si="102"/>
        <v>0</v>
      </c>
      <c r="AB180" s="353">
        <v>0</v>
      </c>
      <c r="AC180" s="354"/>
      <c r="AD180" s="355">
        <f t="shared" si="103"/>
        <v>0</v>
      </c>
      <c r="AE180" s="353">
        <v>2</v>
      </c>
      <c r="AF180" s="354"/>
      <c r="AG180" s="355">
        <f t="shared" si="104"/>
        <v>6</v>
      </c>
      <c r="AH180" s="353">
        <v>2</v>
      </c>
      <c r="AI180" s="354"/>
      <c r="AJ180" s="355">
        <f t="shared" si="105"/>
        <v>10</v>
      </c>
      <c r="AK180" s="353">
        <v>3</v>
      </c>
      <c r="AL180" s="354"/>
      <c r="AM180" s="355">
        <f t="shared" si="106"/>
        <v>12</v>
      </c>
      <c r="AN180" s="353">
        <v>2</v>
      </c>
      <c r="AO180" s="354"/>
      <c r="AP180" s="355">
        <f t="shared" si="107"/>
        <v>4</v>
      </c>
      <c r="AQ180" s="353">
        <v>0</v>
      </c>
      <c r="AR180" s="354"/>
      <c r="AS180" s="355">
        <f t="shared" si="108"/>
        <v>0</v>
      </c>
      <c r="AT180" s="353">
        <v>2</v>
      </c>
      <c r="AU180" s="354"/>
      <c r="AV180" s="355">
        <f t="shared" si="109"/>
        <v>6</v>
      </c>
      <c r="AW180" s="353">
        <v>1</v>
      </c>
      <c r="AX180" s="354"/>
      <c r="AY180" s="355">
        <f t="shared" si="110"/>
        <v>2</v>
      </c>
      <c r="AZ180" s="353">
        <v>0</v>
      </c>
      <c r="BA180" s="354"/>
      <c r="BB180" s="355">
        <f t="shared" si="111"/>
        <v>0</v>
      </c>
      <c r="BC180" s="353">
        <v>0</v>
      </c>
      <c r="BD180" s="354"/>
      <c r="BE180" s="355">
        <f t="shared" si="112"/>
        <v>0</v>
      </c>
      <c r="BF180" s="353">
        <v>0</v>
      </c>
      <c r="BG180" s="354"/>
      <c r="BH180" s="355">
        <f t="shared" si="113"/>
        <v>0</v>
      </c>
      <c r="BI180" s="353">
        <v>3</v>
      </c>
      <c r="BJ180" s="354"/>
      <c r="BK180" s="355">
        <f t="shared" si="114"/>
        <v>3</v>
      </c>
      <c r="BL180" s="356">
        <v>3</v>
      </c>
      <c r="BM180" s="357">
        <f t="shared" si="72"/>
        <v>159</v>
      </c>
      <c r="BO180" s="357">
        <f t="shared" si="73"/>
        <v>6</v>
      </c>
      <c r="BP180" s="357">
        <f t="shared" si="74"/>
        <v>42</v>
      </c>
      <c r="BQ180" s="357">
        <f t="shared" si="75"/>
        <v>96</v>
      </c>
      <c r="BR180" s="357">
        <f t="shared" si="76"/>
        <v>15</v>
      </c>
      <c r="BT180" s="329"/>
    </row>
    <row r="181" spans="1:72" x14ac:dyDescent="0.25">
      <c r="A181" s="324"/>
      <c r="B181" s="101" t="s">
        <v>500</v>
      </c>
      <c r="C181" s="261"/>
      <c r="D181" s="353">
        <v>0</v>
      </c>
      <c r="E181" s="354"/>
      <c r="F181" s="355">
        <f t="shared" si="71"/>
        <v>0</v>
      </c>
      <c r="G181" s="353">
        <v>0</v>
      </c>
      <c r="H181" s="354"/>
      <c r="I181" s="355">
        <f t="shared" si="96"/>
        <v>0</v>
      </c>
      <c r="J181" s="353">
        <v>0</v>
      </c>
      <c r="K181" s="354"/>
      <c r="L181" s="355">
        <f t="shared" si="97"/>
        <v>0</v>
      </c>
      <c r="M181" s="353">
        <v>0</v>
      </c>
      <c r="N181" s="354"/>
      <c r="O181" s="355">
        <f t="shared" si="98"/>
        <v>0</v>
      </c>
      <c r="P181" s="353">
        <v>2</v>
      </c>
      <c r="Q181" s="354"/>
      <c r="R181" s="355">
        <f t="shared" si="99"/>
        <v>4</v>
      </c>
      <c r="S181" s="353">
        <v>1</v>
      </c>
      <c r="T181" s="354"/>
      <c r="U181" s="355">
        <f t="shared" si="100"/>
        <v>5</v>
      </c>
      <c r="V181" s="353">
        <v>2</v>
      </c>
      <c r="W181" s="354"/>
      <c r="X181" s="355">
        <f t="shared" si="101"/>
        <v>6</v>
      </c>
      <c r="Y181" s="353">
        <v>0</v>
      </c>
      <c r="Z181" s="354"/>
      <c r="AA181" s="355">
        <f t="shared" si="102"/>
        <v>0</v>
      </c>
      <c r="AB181" s="353">
        <v>0</v>
      </c>
      <c r="AC181" s="354"/>
      <c r="AD181" s="355">
        <f t="shared" si="103"/>
        <v>0</v>
      </c>
      <c r="AE181" s="353">
        <v>1</v>
      </c>
      <c r="AF181" s="354"/>
      <c r="AG181" s="355">
        <f t="shared" si="104"/>
        <v>3</v>
      </c>
      <c r="AH181" s="353">
        <v>2</v>
      </c>
      <c r="AI181" s="354"/>
      <c r="AJ181" s="355">
        <f t="shared" si="105"/>
        <v>10</v>
      </c>
      <c r="AK181" s="353">
        <v>2</v>
      </c>
      <c r="AL181" s="354"/>
      <c r="AM181" s="355">
        <f t="shared" si="106"/>
        <v>8</v>
      </c>
      <c r="AN181" s="353">
        <v>2</v>
      </c>
      <c r="AO181" s="354"/>
      <c r="AP181" s="355">
        <f t="shared" si="107"/>
        <v>4</v>
      </c>
      <c r="AQ181" s="353">
        <v>0</v>
      </c>
      <c r="AR181" s="354"/>
      <c r="AS181" s="355">
        <f t="shared" si="108"/>
        <v>0</v>
      </c>
      <c r="AT181" s="353">
        <v>2</v>
      </c>
      <c r="AU181" s="354"/>
      <c r="AV181" s="355">
        <f t="shared" si="109"/>
        <v>6</v>
      </c>
      <c r="AW181" s="353">
        <v>1</v>
      </c>
      <c r="AX181" s="354"/>
      <c r="AY181" s="355">
        <f t="shared" si="110"/>
        <v>2</v>
      </c>
      <c r="AZ181" s="353">
        <v>0</v>
      </c>
      <c r="BA181" s="354"/>
      <c r="BB181" s="355">
        <f t="shared" si="111"/>
        <v>0</v>
      </c>
      <c r="BC181" s="353">
        <v>0</v>
      </c>
      <c r="BD181" s="354"/>
      <c r="BE181" s="355">
        <f t="shared" si="112"/>
        <v>0</v>
      </c>
      <c r="BF181" s="353">
        <v>0</v>
      </c>
      <c r="BG181" s="354"/>
      <c r="BH181" s="355">
        <f t="shared" si="113"/>
        <v>0</v>
      </c>
      <c r="BI181" s="353">
        <v>0</v>
      </c>
      <c r="BJ181" s="354"/>
      <c r="BK181" s="355">
        <f t="shared" si="114"/>
        <v>0</v>
      </c>
      <c r="BL181" s="356">
        <v>2</v>
      </c>
      <c r="BM181" s="357">
        <f t="shared" si="72"/>
        <v>96</v>
      </c>
      <c r="BO181" s="357">
        <f t="shared" si="73"/>
        <v>8</v>
      </c>
      <c r="BP181" s="357">
        <f t="shared" si="74"/>
        <v>28</v>
      </c>
      <c r="BQ181" s="357">
        <f t="shared" si="75"/>
        <v>56</v>
      </c>
      <c r="BR181" s="357">
        <f t="shared" si="76"/>
        <v>4</v>
      </c>
      <c r="BT181" s="329"/>
    </row>
    <row r="182" spans="1:72" x14ac:dyDescent="0.25">
      <c r="A182" s="324"/>
      <c r="B182" s="101" t="s">
        <v>501</v>
      </c>
      <c r="C182" s="261"/>
      <c r="D182" s="353">
        <v>0</v>
      </c>
      <c r="E182" s="354"/>
      <c r="F182" s="355">
        <f t="shared" si="71"/>
        <v>0</v>
      </c>
      <c r="G182" s="353">
        <v>0</v>
      </c>
      <c r="H182" s="354"/>
      <c r="I182" s="355">
        <f t="shared" si="96"/>
        <v>0</v>
      </c>
      <c r="J182" s="353">
        <v>4</v>
      </c>
      <c r="K182" s="354"/>
      <c r="L182" s="355">
        <f t="shared" si="97"/>
        <v>8</v>
      </c>
      <c r="M182" s="353">
        <v>0</v>
      </c>
      <c r="N182" s="354"/>
      <c r="O182" s="355">
        <f t="shared" si="98"/>
        <v>0</v>
      </c>
      <c r="P182" s="353">
        <v>2</v>
      </c>
      <c r="Q182" s="354"/>
      <c r="R182" s="355">
        <f t="shared" si="99"/>
        <v>4</v>
      </c>
      <c r="S182" s="353">
        <v>1</v>
      </c>
      <c r="T182" s="354"/>
      <c r="U182" s="355">
        <f t="shared" si="100"/>
        <v>5</v>
      </c>
      <c r="V182" s="353">
        <v>2</v>
      </c>
      <c r="W182" s="354"/>
      <c r="X182" s="355">
        <f t="shared" si="101"/>
        <v>6</v>
      </c>
      <c r="Y182" s="353">
        <v>0</v>
      </c>
      <c r="Z182" s="354"/>
      <c r="AA182" s="355">
        <f t="shared" si="102"/>
        <v>0</v>
      </c>
      <c r="AB182" s="353">
        <v>0</v>
      </c>
      <c r="AC182" s="354"/>
      <c r="AD182" s="355">
        <f t="shared" si="103"/>
        <v>0</v>
      </c>
      <c r="AE182" s="353">
        <v>2</v>
      </c>
      <c r="AF182" s="354"/>
      <c r="AG182" s="355">
        <f t="shared" si="104"/>
        <v>6</v>
      </c>
      <c r="AH182" s="353">
        <v>2</v>
      </c>
      <c r="AI182" s="354"/>
      <c r="AJ182" s="355">
        <f t="shared" si="105"/>
        <v>10</v>
      </c>
      <c r="AK182" s="353">
        <v>2</v>
      </c>
      <c r="AL182" s="354"/>
      <c r="AM182" s="355">
        <f t="shared" si="106"/>
        <v>8</v>
      </c>
      <c r="AN182" s="353">
        <v>2</v>
      </c>
      <c r="AO182" s="354"/>
      <c r="AP182" s="355">
        <f t="shared" si="107"/>
        <v>4</v>
      </c>
      <c r="AQ182" s="353">
        <v>0</v>
      </c>
      <c r="AR182" s="354"/>
      <c r="AS182" s="355">
        <f t="shared" si="108"/>
        <v>0</v>
      </c>
      <c r="AT182" s="353">
        <v>2</v>
      </c>
      <c r="AU182" s="354"/>
      <c r="AV182" s="355">
        <f t="shared" si="109"/>
        <v>6</v>
      </c>
      <c r="AW182" s="353">
        <v>3</v>
      </c>
      <c r="AX182" s="354"/>
      <c r="AY182" s="355">
        <f t="shared" si="110"/>
        <v>6</v>
      </c>
      <c r="AZ182" s="353">
        <v>0</v>
      </c>
      <c r="BA182" s="354"/>
      <c r="BB182" s="355">
        <f t="shared" si="111"/>
        <v>0</v>
      </c>
      <c r="BC182" s="353">
        <v>4</v>
      </c>
      <c r="BD182" s="354"/>
      <c r="BE182" s="355">
        <f t="shared" si="112"/>
        <v>16</v>
      </c>
      <c r="BF182" s="353">
        <v>3</v>
      </c>
      <c r="BG182" s="354"/>
      <c r="BH182" s="355">
        <f t="shared" si="113"/>
        <v>6</v>
      </c>
      <c r="BI182" s="353">
        <v>2</v>
      </c>
      <c r="BJ182" s="354"/>
      <c r="BK182" s="355">
        <f t="shared" si="114"/>
        <v>2</v>
      </c>
      <c r="BL182" s="356">
        <v>4</v>
      </c>
      <c r="BM182" s="357">
        <f t="shared" si="72"/>
        <v>348</v>
      </c>
      <c r="BO182" s="357">
        <f t="shared" si="73"/>
        <v>48</v>
      </c>
      <c r="BP182" s="357">
        <f t="shared" si="74"/>
        <v>68</v>
      </c>
      <c r="BQ182" s="357">
        <f t="shared" si="75"/>
        <v>112</v>
      </c>
      <c r="BR182" s="357">
        <f t="shared" si="76"/>
        <v>120</v>
      </c>
      <c r="BT182" s="329"/>
    </row>
    <row r="183" spans="1:72" x14ac:dyDescent="0.25">
      <c r="A183" s="324"/>
      <c r="B183" s="101" t="s">
        <v>502</v>
      </c>
      <c r="C183" s="261"/>
      <c r="D183" s="353">
        <v>0</v>
      </c>
      <c r="E183" s="354"/>
      <c r="F183" s="355">
        <f t="shared" si="71"/>
        <v>0</v>
      </c>
      <c r="G183" s="353">
        <v>0</v>
      </c>
      <c r="H183" s="354"/>
      <c r="I183" s="355">
        <f t="shared" si="96"/>
        <v>0</v>
      </c>
      <c r="J183" s="353">
        <v>4</v>
      </c>
      <c r="K183" s="354"/>
      <c r="L183" s="355">
        <f t="shared" si="97"/>
        <v>8</v>
      </c>
      <c r="M183" s="353">
        <v>0</v>
      </c>
      <c r="N183" s="354"/>
      <c r="O183" s="355">
        <f t="shared" si="98"/>
        <v>0</v>
      </c>
      <c r="P183" s="353">
        <v>2</v>
      </c>
      <c r="Q183" s="354"/>
      <c r="R183" s="355">
        <f t="shared" si="99"/>
        <v>4</v>
      </c>
      <c r="S183" s="353">
        <v>1</v>
      </c>
      <c r="T183" s="354"/>
      <c r="U183" s="355">
        <f t="shared" si="100"/>
        <v>5</v>
      </c>
      <c r="V183" s="353">
        <v>2</v>
      </c>
      <c r="W183" s="354"/>
      <c r="X183" s="355">
        <f t="shared" si="101"/>
        <v>6</v>
      </c>
      <c r="Y183" s="353">
        <v>0</v>
      </c>
      <c r="Z183" s="354"/>
      <c r="AA183" s="355">
        <f t="shared" si="102"/>
        <v>0</v>
      </c>
      <c r="AB183" s="353">
        <v>0</v>
      </c>
      <c r="AC183" s="354"/>
      <c r="AD183" s="355">
        <f t="shared" si="103"/>
        <v>0</v>
      </c>
      <c r="AE183" s="353">
        <v>2</v>
      </c>
      <c r="AF183" s="354"/>
      <c r="AG183" s="355">
        <f t="shared" si="104"/>
        <v>6</v>
      </c>
      <c r="AH183" s="353">
        <v>2</v>
      </c>
      <c r="AI183" s="354"/>
      <c r="AJ183" s="355">
        <f t="shared" si="105"/>
        <v>10</v>
      </c>
      <c r="AK183" s="353">
        <v>3</v>
      </c>
      <c r="AL183" s="354"/>
      <c r="AM183" s="355">
        <f t="shared" si="106"/>
        <v>12</v>
      </c>
      <c r="AN183" s="353">
        <v>2</v>
      </c>
      <c r="AO183" s="354"/>
      <c r="AP183" s="355">
        <f t="shared" si="107"/>
        <v>4</v>
      </c>
      <c r="AQ183" s="353">
        <v>0</v>
      </c>
      <c r="AR183" s="354"/>
      <c r="AS183" s="355">
        <f t="shared" si="108"/>
        <v>0</v>
      </c>
      <c r="AT183" s="353">
        <v>2</v>
      </c>
      <c r="AU183" s="354"/>
      <c r="AV183" s="355">
        <f t="shared" si="109"/>
        <v>6</v>
      </c>
      <c r="AW183" s="353">
        <v>3</v>
      </c>
      <c r="AX183" s="354"/>
      <c r="AY183" s="355">
        <f t="shared" si="110"/>
        <v>6</v>
      </c>
      <c r="AZ183" s="353">
        <v>0</v>
      </c>
      <c r="BA183" s="354"/>
      <c r="BB183" s="355">
        <f t="shared" si="111"/>
        <v>0</v>
      </c>
      <c r="BC183" s="353">
        <v>4</v>
      </c>
      <c r="BD183" s="354"/>
      <c r="BE183" s="355">
        <f t="shared" si="112"/>
        <v>16</v>
      </c>
      <c r="BF183" s="353">
        <v>3</v>
      </c>
      <c r="BG183" s="354"/>
      <c r="BH183" s="355">
        <f t="shared" si="113"/>
        <v>6</v>
      </c>
      <c r="BI183" s="353">
        <v>2</v>
      </c>
      <c r="BJ183" s="354"/>
      <c r="BK183" s="355">
        <f t="shared" si="114"/>
        <v>2</v>
      </c>
      <c r="BL183" s="356">
        <v>4</v>
      </c>
      <c r="BM183" s="357">
        <f t="shared" si="72"/>
        <v>364</v>
      </c>
      <c r="BO183" s="357">
        <f t="shared" si="73"/>
        <v>48</v>
      </c>
      <c r="BP183" s="357">
        <f t="shared" si="74"/>
        <v>68</v>
      </c>
      <c r="BQ183" s="357">
        <f t="shared" si="75"/>
        <v>128</v>
      </c>
      <c r="BR183" s="357">
        <f t="shared" si="76"/>
        <v>120</v>
      </c>
      <c r="BT183" s="329"/>
    </row>
    <row r="184" spans="1:72" x14ac:dyDescent="0.25">
      <c r="A184" s="324"/>
      <c r="B184" s="101" t="s">
        <v>503</v>
      </c>
      <c r="C184" s="261"/>
      <c r="D184" s="353">
        <v>0</v>
      </c>
      <c r="E184" s="354"/>
      <c r="F184" s="355">
        <f t="shared" si="71"/>
        <v>0</v>
      </c>
      <c r="G184" s="353">
        <v>0</v>
      </c>
      <c r="H184" s="354"/>
      <c r="I184" s="355">
        <f t="shared" si="96"/>
        <v>0</v>
      </c>
      <c r="J184" s="353">
        <v>4</v>
      </c>
      <c r="K184" s="354"/>
      <c r="L184" s="355">
        <f t="shared" si="97"/>
        <v>8</v>
      </c>
      <c r="M184" s="353">
        <v>0</v>
      </c>
      <c r="N184" s="354"/>
      <c r="O184" s="355">
        <f t="shared" si="98"/>
        <v>0</v>
      </c>
      <c r="P184" s="353">
        <v>2</v>
      </c>
      <c r="Q184" s="354"/>
      <c r="R184" s="355">
        <f t="shared" si="99"/>
        <v>4</v>
      </c>
      <c r="S184" s="353">
        <v>1</v>
      </c>
      <c r="T184" s="354"/>
      <c r="U184" s="355">
        <f t="shared" si="100"/>
        <v>5</v>
      </c>
      <c r="V184" s="353">
        <v>2</v>
      </c>
      <c r="W184" s="354"/>
      <c r="X184" s="355">
        <f t="shared" si="101"/>
        <v>6</v>
      </c>
      <c r="Y184" s="353">
        <v>0</v>
      </c>
      <c r="Z184" s="354"/>
      <c r="AA184" s="355">
        <f t="shared" si="102"/>
        <v>0</v>
      </c>
      <c r="AB184" s="353">
        <v>0</v>
      </c>
      <c r="AC184" s="354"/>
      <c r="AD184" s="355">
        <f t="shared" si="103"/>
        <v>0</v>
      </c>
      <c r="AE184" s="353">
        <v>2</v>
      </c>
      <c r="AF184" s="354"/>
      <c r="AG184" s="355">
        <f t="shared" si="104"/>
        <v>6</v>
      </c>
      <c r="AH184" s="353">
        <v>2</v>
      </c>
      <c r="AI184" s="354"/>
      <c r="AJ184" s="355">
        <f t="shared" si="105"/>
        <v>10</v>
      </c>
      <c r="AK184" s="353">
        <v>3</v>
      </c>
      <c r="AL184" s="354"/>
      <c r="AM184" s="355">
        <f t="shared" si="106"/>
        <v>12</v>
      </c>
      <c r="AN184" s="353">
        <v>2</v>
      </c>
      <c r="AO184" s="354"/>
      <c r="AP184" s="355">
        <f t="shared" si="107"/>
        <v>4</v>
      </c>
      <c r="AQ184" s="353">
        <v>0</v>
      </c>
      <c r="AR184" s="354"/>
      <c r="AS184" s="355">
        <f t="shared" si="108"/>
        <v>0</v>
      </c>
      <c r="AT184" s="353">
        <v>2</v>
      </c>
      <c r="AU184" s="354"/>
      <c r="AV184" s="355">
        <f t="shared" si="109"/>
        <v>6</v>
      </c>
      <c r="AW184" s="353">
        <v>3</v>
      </c>
      <c r="AX184" s="354"/>
      <c r="AY184" s="355">
        <f t="shared" si="110"/>
        <v>6</v>
      </c>
      <c r="AZ184" s="353">
        <v>0</v>
      </c>
      <c r="BA184" s="354"/>
      <c r="BB184" s="355">
        <f t="shared" si="111"/>
        <v>0</v>
      </c>
      <c r="BC184" s="353">
        <v>4</v>
      </c>
      <c r="BD184" s="354"/>
      <c r="BE184" s="355">
        <f t="shared" si="112"/>
        <v>16</v>
      </c>
      <c r="BF184" s="353">
        <v>3</v>
      </c>
      <c r="BG184" s="354"/>
      <c r="BH184" s="355">
        <f t="shared" si="113"/>
        <v>6</v>
      </c>
      <c r="BI184" s="353">
        <v>2</v>
      </c>
      <c r="BJ184" s="354"/>
      <c r="BK184" s="355">
        <f t="shared" si="114"/>
        <v>2</v>
      </c>
      <c r="BL184" s="356">
        <v>3</v>
      </c>
      <c r="BM184" s="357">
        <f t="shared" si="72"/>
        <v>273</v>
      </c>
      <c r="BO184" s="357">
        <f t="shared" si="73"/>
        <v>36</v>
      </c>
      <c r="BP184" s="357">
        <f t="shared" si="74"/>
        <v>51</v>
      </c>
      <c r="BQ184" s="357">
        <f t="shared" si="75"/>
        <v>96</v>
      </c>
      <c r="BR184" s="357">
        <f t="shared" si="76"/>
        <v>90</v>
      </c>
      <c r="BT184" s="329"/>
    </row>
    <row r="185" spans="1:72" x14ac:dyDescent="0.25">
      <c r="A185" s="324"/>
      <c r="B185" s="101" t="s">
        <v>504</v>
      </c>
      <c r="C185" s="261"/>
      <c r="D185" s="353">
        <v>0</v>
      </c>
      <c r="E185" s="354"/>
      <c r="F185" s="355">
        <f t="shared" si="71"/>
        <v>0</v>
      </c>
      <c r="G185" s="353">
        <v>0</v>
      </c>
      <c r="H185" s="354"/>
      <c r="I185" s="355">
        <f t="shared" si="96"/>
        <v>0</v>
      </c>
      <c r="J185" s="353">
        <v>4</v>
      </c>
      <c r="K185" s="354"/>
      <c r="L185" s="355">
        <f t="shared" si="97"/>
        <v>8</v>
      </c>
      <c r="M185" s="353">
        <v>0</v>
      </c>
      <c r="N185" s="354"/>
      <c r="O185" s="355">
        <f t="shared" si="98"/>
        <v>0</v>
      </c>
      <c r="P185" s="353">
        <v>2</v>
      </c>
      <c r="Q185" s="354"/>
      <c r="R185" s="355">
        <f t="shared" si="99"/>
        <v>4</v>
      </c>
      <c r="S185" s="353">
        <v>1</v>
      </c>
      <c r="T185" s="354"/>
      <c r="U185" s="355">
        <f t="shared" si="100"/>
        <v>5</v>
      </c>
      <c r="V185" s="353">
        <v>2</v>
      </c>
      <c r="W185" s="354"/>
      <c r="X185" s="355">
        <f t="shared" si="101"/>
        <v>6</v>
      </c>
      <c r="Y185" s="353">
        <v>0</v>
      </c>
      <c r="Z185" s="354"/>
      <c r="AA185" s="355">
        <f t="shared" si="102"/>
        <v>0</v>
      </c>
      <c r="AB185" s="353">
        <v>0</v>
      </c>
      <c r="AC185" s="354"/>
      <c r="AD185" s="355">
        <f t="shared" si="103"/>
        <v>0</v>
      </c>
      <c r="AE185" s="353">
        <v>2</v>
      </c>
      <c r="AF185" s="354"/>
      <c r="AG185" s="355">
        <f t="shared" si="104"/>
        <v>6</v>
      </c>
      <c r="AH185" s="353">
        <v>2</v>
      </c>
      <c r="AI185" s="354"/>
      <c r="AJ185" s="355">
        <f t="shared" si="105"/>
        <v>10</v>
      </c>
      <c r="AK185" s="353">
        <v>2</v>
      </c>
      <c r="AL185" s="354"/>
      <c r="AM185" s="355">
        <f t="shared" si="106"/>
        <v>8</v>
      </c>
      <c r="AN185" s="353">
        <v>2</v>
      </c>
      <c r="AO185" s="354"/>
      <c r="AP185" s="355">
        <f t="shared" si="107"/>
        <v>4</v>
      </c>
      <c r="AQ185" s="353">
        <v>0</v>
      </c>
      <c r="AR185" s="354"/>
      <c r="AS185" s="355">
        <f t="shared" si="108"/>
        <v>0</v>
      </c>
      <c r="AT185" s="353">
        <v>2</v>
      </c>
      <c r="AU185" s="354"/>
      <c r="AV185" s="355">
        <f t="shared" si="109"/>
        <v>6</v>
      </c>
      <c r="AW185" s="353">
        <v>3</v>
      </c>
      <c r="AX185" s="354"/>
      <c r="AY185" s="355">
        <f t="shared" si="110"/>
        <v>6</v>
      </c>
      <c r="AZ185" s="353">
        <v>0</v>
      </c>
      <c r="BA185" s="354"/>
      <c r="BB185" s="355">
        <f t="shared" si="111"/>
        <v>0</v>
      </c>
      <c r="BC185" s="353">
        <v>4</v>
      </c>
      <c r="BD185" s="354"/>
      <c r="BE185" s="355">
        <f t="shared" si="112"/>
        <v>16</v>
      </c>
      <c r="BF185" s="353">
        <v>3</v>
      </c>
      <c r="BG185" s="354"/>
      <c r="BH185" s="355">
        <f t="shared" si="113"/>
        <v>6</v>
      </c>
      <c r="BI185" s="353">
        <v>2</v>
      </c>
      <c r="BJ185" s="354"/>
      <c r="BK185" s="355">
        <f t="shared" si="114"/>
        <v>2</v>
      </c>
      <c r="BL185" s="356">
        <v>3</v>
      </c>
      <c r="BM185" s="357">
        <f t="shared" si="72"/>
        <v>261</v>
      </c>
      <c r="BO185" s="357">
        <f t="shared" si="73"/>
        <v>36</v>
      </c>
      <c r="BP185" s="357">
        <f t="shared" si="74"/>
        <v>51</v>
      </c>
      <c r="BQ185" s="357">
        <f t="shared" si="75"/>
        <v>84</v>
      </c>
      <c r="BR185" s="357">
        <f t="shared" si="76"/>
        <v>90</v>
      </c>
      <c r="BT185" s="329"/>
    </row>
    <row r="186" spans="1:72" x14ac:dyDescent="0.25">
      <c r="A186" s="324"/>
      <c r="B186" s="101" t="s">
        <v>552</v>
      </c>
      <c r="C186" s="261"/>
      <c r="D186" s="353">
        <v>0</v>
      </c>
      <c r="E186" s="354"/>
      <c r="F186" s="355">
        <f t="shared" si="71"/>
        <v>0</v>
      </c>
      <c r="G186" s="353">
        <v>0</v>
      </c>
      <c r="H186" s="354"/>
      <c r="I186" s="355">
        <f t="shared" si="96"/>
        <v>0</v>
      </c>
      <c r="J186" s="353">
        <v>0</v>
      </c>
      <c r="K186" s="354"/>
      <c r="L186" s="355">
        <f t="shared" si="97"/>
        <v>0</v>
      </c>
      <c r="M186" s="353">
        <v>0</v>
      </c>
      <c r="N186" s="354"/>
      <c r="O186" s="355">
        <f t="shared" si="98"/>
        <v>0</v>
      </c>
      <c r="P186" s="353">
        <v>0</v>
      </c>
      <c r="Q186" s="354"/>
      <c r="R186" s="355">
        <f t="shared" si="99"/>
        <v>0</v>
      </c>
      <c r="S186" s="353">
        <v>1</v>
      </c>
      <c r="T186" s="354"/>
      <c r="U186" s="355">
        <f t="shared" si="100"/>
        <v>5</v>
      </c>
      <c r="V186" s="353">
        <v>2</v>
      </c>
      <c r="W186" s="354"/>
      <c r="X186" s="355">
        <f t="shared" si="101"/>
        <v>6</v>
      </c>
      <c r="Y186" s="353">
        <v>0</v>
      </c>
      <c r="Z186" s="354"/>
      <c r="AA186" s="355">
        <f t="shared" si="102"/>
        <v>0</v>
      </c>
      <c r="AB186" s="353">
        <v>0</v>
      </c>
      <c r="AC186" s="354"/>
      <c r="AD186" s="355">
        <f t="shared" si="103"/>
        <v>0</v>
      </c>
      <c r="AE186" s="353">
        <v>0</v>
      </c>
      <c r="AF186" s="354"/>
      <c r="AG186" s="355">
        <f t="shared" si="104"/>
        <v>0</v>
      </c>
      <c r="AH186" s="353">
        <v>5</v>
      </c>
      <c r="AI186" s="354"/>
      <c r="AJ186" s="355">
        <f t="shared" si="105"/>
        <v>25</v>
      </c>
      <c r="AK186" s="353">
        <v>3</v>
      </c>
      <c r="AL186" s="354"/>
      <c r="AM186" s="355">
        <f t="shared" si="106"/>
        <v>12</v>
      </c>
      <c r="AN186" s="353">
        <v>3</v>
      </c>
      <c r="AO186" s="354"/>
      <c r="AP186" s="355">
        <f t="shared" si="107"/>
        <v>6</v>
      </c>
      <c r="AQ186" s="353">
        <v>3</v>
      </c>
      <c r="AR186" s="354"/>
      <c r="AS186" s="355">
        <f t="shared" si="108"/>
        <v>9</v>
      </c>
      <c r="AT186" s="353">
        <v>2</v>
      </c>
      <c r="AU186" s="354"/>
      <c r="AV186" s="355">
        <f t="shared" si="109"/>
        <v>6</v>
      </c>
      <c r="AW186" s="353">
        <v>1</v>
      </c>
      <c r="AX186" s="354"/>
      <c r="AY186" s="355">
        <f t="shared" si="110"/>
        <v>2</v>
      </c>
      <c r="AZ186" s="353">
        <v>0</v>
      </c>
      <c r="BA186" s="354"/>
      <c r="BB186" s="355">
        <f t="shared" si="111"/>
        <v>0</v>
      </c>
      <c r="BC186" s="353">
        <v>0</v>
      </c>
      <c r="BD186" s="354"/>
      <c r="BE186" s="355">
        <f t="shared" si="112"/>
        <v>0</v>
      </c>
      <c r="BF186" s="353">
        <v>0</v>
      </c>
      <c r="BG186" s="354"/>
      <c r="BH186" s="355">
        <f t="shared" si="113"/>
        <v>0</v>
      </c>
      <c r="BI186" s="353">
        <v>0</v>
      </c>
      <c r="BJ186" s="354"/>
      <c r="BK186" s="355">
        <f t="shared" si="114"/>
        <v>0</v>
      </c>
      <c r="BL186" s="356">
        <v>1</v>
      </c>
      <c r="BM186" s="357">
        <f t="shared" si="72"/>
        <v>71</v>
      </c>
      <c r="BO186" s="357">
        <f t="shared" si="73"/>
        <v>0</v>
      </c>
      <c r="BP186" s="357">
        <f t="shared" si="74"/>
        <v>11</v>
      </c>
      <c r="BQ186" s="357">
        <f t="shared" si="75"/>
        <v>58</v>
      </c>
      <c r="BR186" s="357">
        <f t="shared" si="76"/>
        <v>2</v>
      </c>
      <c r="BT186" s="329"/>
    </row>
    <row r="187" spans="1:72" x14ac:dyDescent="0.25">
      <c r="A187" s="324"/>
      <c r="B187" s="101" t="s">
        <v>505</v>
      </c>
      <c r="C187" s="261"/>
      <c r="D187" s="353">
        <v>0</v>
      </c>
      <c r="E187" s="354"/>
      <c r="F187" s="355">
        <f t="shared" si="71"/>
        <v>0</v>
      </c>
      <c r="G187" s="353">
        <v>0</v>
      </c>
      <c r="H187" s="354"/>
      <c r="I187" s="355">
        <f t="shared" si="96"/>
        <v>0</v>
      </c>
      <c r="J187" s="353">
        <v>0</v>
      </c>
      <c r="K187" s="354"/>
      <c r="L187" s="355">
        <f t="shared" si="97"/>
        <v>0</v>
      </c>
      <c r="M187" s="353">
        <v>0</v>
      </c>
      <c r="N187" s="354"/>
      <c r="O187" s="355">
        <f t="shared" si="98"/>
        <v>0</v>
      </c>
      <c r="P187" s="353">
        <v>0</v>
      </c>
      <c r="Q187" s="354"/>
      <c r="R187" s="355">
        <f t="shared" si="99"/>
        <v>0</v>
      </c>
      <c r="S187" s="353">
        <v>1</v>
      </c>
      <c r="T187" s="354"/>
      <c r="U187" s="355">
        <f t="shared" si="100"/>
        <v>5</v>
      </c>
      <c r="V187" s="353">
        <v>2</v>
      </c>
      <c r="W187" s="354"/>
      <c r="X187" s="355">
        <f t="shared" si="101"/>
        <v>6</v>
      </c>
      <c r="Y187" s="353">
        <v>0</v>
      </c>
      <c r="Z187" s="354"/>
      <c r="AA187" s="355">
        <f t="shared" si="102"/>
        <v>0</v>
      </c>
      <c r="AB187" s="353">
        <v>0</v>
      </c>
      <c r="AC187" s="354"/>
      <c r="AD187" s="355">
        <f t="shared" si="103"/>
        <v>0</v>
      </c>
      <c r="AE187" s="353">
        <v>3</v>
      </c>
      <c r="AF187" s="354"/>
      <c r="AG187" s="355">
        <f t="shared" si="104"/>
        <v>9</v>
      </c>
      <c r="AH187" s="353">
        <v>2</v>
      </c>
      <c r="AI187" s="354"/>
      <c r="AJ187" s="355">
        <f t="shared" si="105"/>
        <v>10</v>
      </c>
      <c r="AK187" s="353">
        <v>2</v>
      </c>
      <c r="AL187" s="354"/>
      <c r="AM187" s="355">
        <f t="shared" si="106"/>
        <v>8</v>
      </c>
      <c r="AN187" s="353">
        <v>2</v>
      </c>
      <c r="AO187" s="354"/>
      <c r="AP187" s="355">
        <f t="shared" si="107"/>
        <v>4</v>
      </c>
      <c r="AQ187" s="353">
        <v>0</v>
      </c>
      <c r="AR187" s="354"/>
      <c r="AS187" s="355">
        <f t="shared" si="108"/>
        <v>0</v>
      </c>
      <c r="AT187" s="353">
        <v>2</v>
      </c>
      <c r="AU187" s="354"/>
      <c r="AV187" s="355">
        <f t="shared" si="109"/>
        <v>6</v>
      </c>
      <c r="AW187" s="353">
        <v>2</v>
      </c>
      <c r="AX187" s="354"/>
      <c r="AY187" s="355">
        <f t="shared" si="110"/>
        <v>4</v>
      </c>
      <c r="AZ187" s="353">
        <v>0</v>
      </c>
      <c r="BA187" s="354"/>
      <c r="BB187" s="355">
        <f t="shared" si="111"/>
        <v>0</v>
      </c>
      <c r="BC187" s="353">
        <v>0</v>
      </c>
      <c r="BD187" s="354"/>
      <c r="BE187" s="355">
        <f t="shared" si="112"/>
        <v>0</v>
      </c>
      <c r="BF187" s="353">
        <v>0</v>
      </c>
      <c r="BG187" s="354"/>
      <c r="BH187" s="355">
        <f t="shared" si="113"/>
        <v>0</v>
      </c>
      <c r="BI187" s="353">
        <v>0</v>
      </c>
      <c r="BJ187" s="354"/>
      <c r="BK187" s="355">
        <f t="shared" si="114"/>
        <v>0</v>
      </c>
      <c r="BL187" s="356">
        <v>3</v>
      </c>
      <c r="BM187" s="357">
        <f t="shared" si="72"/>
        <v>156</v>
      </c>
      <c r="BO187" s="357">
        <f t="shared" si="73"/>
        <v>0</v>
      </c>
      <c r="BP187" s="357">
        <f t="shared" si="74"/>
        <v>60</v>
      </c>
      <c r="BQ187" s="357">
        <f t="shared" si="75"/>
        <v>84</v>
      </c>
      <c r="BR187" s="357">
        <f t="shared" si="76"/>
        <v>12</v>
      </c>
      <c r="BT187" s="329"/>
    </row>
    <row r="188" spans="1:72" x14ac:dyDescent="0.25">
      <c r="A188" s="324"/>
      <c r="B188" s="101" t="s">
        <v>553</v>
      </c>
      <c r="C188" s="261"/>
      <c r="D188" s="353">
        <v>0</v>
      </c>
      <c r="E188" s="354"/>
      <c r="F188" s="355">
        <f t="shared" si="71"/>
        <v>0</v>
      </c>
      <c r="G188" s="353">
        <v>0</v>
      </c>
      <c r="H188" s="354"/>
      <c r="I188" s="355">
        <f t="shared" si="96"/>
        <v>0</v>
      </c>
      <c r="J188" s="353">
        <v>0</v>
      </c>
      <c r="K188" s="354"/>
      <c r="L188" s="355">
        <f t="shared" si="97"/>
        <v>0</v>
      </c>
      <c r="M188" s="353">
        <v>0</v>
      </c>
      <c r="N188" s="354"/>
      <c r="O188" s="355">
        <f t="shared" si="98"/>
        <v>0</v>
      </c>
      <c r="P188" s="353">
        <v>0</v>
      </c>
      <c r="Q188" s="354"/>
      <c r="R188" s="355">
        <f t="shared" si="99"/>
        <v>0</v>
      </c>
      <c r="S188" s="353">
        <v>1</v>
      </c>
      <c r="T188" s="354"/>
      <c r="U188" s="355">
        <f t="shared" si="100"/>
        <v>5</v>
      </c>
      <c r="V188" s="353">
        <v>2</v>
      </c>
      <c r="W188" s="354"/>
      <c r="X188" s="355">
        <f t="shared" si="101"/>
        <v>6</v>
      </c>
      <c r="Y188" s="353">
        <v>0</v>
      </c>
      <c r="Z188" s="354"/>
      <c r="AA188" s="355">
        <f t="shared" si="102"/>
        <v>0</v>
      </c>
      <c r="AB188" s="353">
        <v>0</v>
      </c>
      <c r="AC188" s="354"/>
      <c r="AD188" s="355">
        <f t="shared" si="103"/>
        <v>0</v>
      </c>
      <c r="AE188" s="353">
        <v>3</v>
      </c>
      <c r="AF188" s="354"/>
      <c r="AG188" s="355">
        <f t="shared" si="104"/>
        <v>9</v>
      </c>
      <c r="AH188" s="353">
        <v>4</v>
      </c>
      <c r="AI188" s="354"/>
      <c r="AJ188" s="355">
        <f t="shared" si="105"/>
        <v>20</v>
      </c>
      <c r="AK188" s="353">
        <v>3</v>
      </c>
      <c r="AL188" s="354"/>
      <c r="AM188" s="355">
        <f t="shared" si="106"/>
        <v>12</v>
      </c>
      <c r="AN188" s="353">
        <v>3</v>
      </c>
      <c r="AO188" s="354"/>
      <c r="AP188" s="355">
        <f t="shared" si="107"/>
        <v>6</v>
      </c>
      <c r="AQ188" s="353">
        <v>4</v>
      </c>
      <c r="AR188" s="354"/>
      <c r="AS188" s="355">
        <f t="shared" si="108"/>
        <v>12</v>
      </c>
      <c r="AT188" s="353">
        <v>2</v>
      </c>
      <c r="AU188" s="354"/>
      <c r="AV188" s="355">
        <f t="shared" si="109"/>
        <v>6</v>
      </c>
      <c r="AW188" s="353">
        <v>5</v>
      </c>
      <c r="AX188" s="354"/>
      <c r="AY188" s="355">
        <f t="shared" si="110"/>
        <v>10</v>
      </c>
      <c r="AZ188" s="353">
        <v>0</v>
      </c>
      <c r="BA188" s="354"/>
      <c r="BB188" s="355">
        <f t="shared" si="111"/>
        <v>0</v>
      </c>
      <c r="BC188" s="353">
        <v>4</v>
      </c>
      <c r="BD188" s="354"/>
      <c r="BE188" s="355">
        <f t="shared" si="112"/>
        <v>16</v>
      </c>
      <c r="BF188" s="353">
        <v>0</v>
      </c>
      <c r="BG188" s="354"/>
      <c r="BH188" s="355">
        <f t="shared" si="113"/>
        <v>0</v>
      </c>
      <c r="BI188" s="353">
        <v>0</v>
      </c>
      <c r="BJ188" s="354"/>
      <c r="BK188" s="355">
        <f t="shared" si="114"/>
        <v>0</v>
      </c>
      <c r="BL188" s="356">
        <v>3</v>
      </c>
      <c r="BM188" s="357">
        <f t="shared" si="72"/>
        <v>306</v>
      </c>
      <c r="BO188" s="357">
        <f t="shared" si="73"/>
        <v>0</v>
      </c>
      <c r="BP188" s="357">
        <f t="shared" si="74"/>
        <v>60</v>
      </c>
      <c r="BQ188" s="357">
        <f t="shared" si="75"/>
        <v>168</v>
      </c>
      <c r="BR188" s="357">
        <f t="shared" si="76"/>
        <v>78</v>
      </c>
      <c r="BT188" s="329"/>
    </row>
    <row r="189" spans="1:72" x14ac:dyDescent="0.25">
      <c r="A189" s="324"/>
      <c r="B189" s="101" t="s">
        <v>554</v>
      </c>
      <c r="C189" s="261"/>
      <c r="D189" s="353">
        <v>3</v>
      </c>
      <c r="E189" s="354"/>
      <c r="F189" s="355">
        <f t="shared" si="71"/>
        <v>15</v>
      </c>
      <c r="G189" s="353">
        <v>0</v>
      </c>
      <c r="H189" s="354"/>
      <c r="I189" s="355">
        <f t="shared" si="96"/>
        <v>0</v>
      </c>
      <c r="J189" s="353">
        <v>0</v>
      </c>
      <c r="K189" s="354"/>
      <c r="L189" s="355">
        <f t="shared" si="97"/>
        <v>0</v>
      </c>
      <c r="M189" s="353">
        <v>0</v>
      </c>
      <c r="N189" s="354"/>
      <c r="O189" s="355">
        <f t="shared" si="98"/>
        <v>0</v>
      </c>
      <c r="P189" s="353">
        <v>3</v>
      </c>
      <c r="Q189" s="354"/>
      <c r="R189" s="355">
        <f t="shared" si="99"/>
        <v>6</v>
      </c>
      <c r="S189" s="353">
        <v>1</v>
      </c>
      <c r="T189" s="354"/>
      <c r="U189" s="355">
        <f t="shared" si="100"/>
        <v>5</v>
      </c>
      <c r="V189" s="353">
        <v>2</v>
      </c>
      <c r="W189" s="354"/>
      <c r="X189" s="355">
        <f t="shared" si="101"/>
        <v>6</v>
      </c>
      <c r="Y189" s="353">
        <v>0</v>
      </c>
      <c r="Z189" s="354"/>
      <c r="AA189" s="355">
        <f t="shared" si="102"/>
        <v>0</v>
      </c>
      <c r="AB189" s="353">
        <v>0</v>
      </c>
      <c r="AC189" s="354"/>
      <c r="AD189" s="355">
        <f t="shared" si="103"/>
        <v>0</v>
      </c>
      <c r="AE189" s="353">
        <v>2</v>
      </c>
      <c r="AF189" s="354"/>
      <c r="AG189" s="355">
        <f t="shared" si="104"/>
        <v>6</v>
      </c>
      <c r="AH189" s="353">
        <v>4</v>
      </c>
      <c r="AI189" s="354"/>
      <c r="AJ189" s="355">
        <f t="shared" si="105"/>
        <v>20</v>
      </c>
      <c r="AK189" s="353">
        <v>3</v>
      </c>
      <c r="AL189" s="354"/>
      <c r="AM189" s="355">
        <f t="shared" si="106"/>
        <v>12</v>
      </c>
      <c r="AN189" s="353">
        <v>2</v>
      </c>
      <c r="AO189" s="354"/>
      <c r="AP189" s="355">
        <f t="shared" si="107"/>
        <v>4</v>
      </c>
      <c r="AQ189" s="353">
        <v>4</v>
      </c>
      <c r="AR189" s="354"/>
      <c r="AS189" s="355">
        <f t="shared" si="108"/>
        <v>12</v>
      </c>
      <c r="AT189" s="353">
        <v>2</v>
      </c>
      <c r="AU189" s="354"/>
      <c r="AV189" s="355">
        <f t="shared" si="109"/>
        <v>6</v>
      </c>
      <c r="AW189" s="353">
        <v>2</v>
      </c>
      <c r="AX189" s="354"/>
      <c r="AY189" s="355">
        <f t="shared" si="110"/>
        <v>4</v>
      </c>
      <c r="AZ189" s="353">
        <v>0</v>
      </c>
      <c r="BA189" s="354"/>
      <c r="BB189" s="355">
        <f t="shared" si="111"/>
        <v>0</v>
      </c>
      <c r="BC189" s="353">
        <v>0</v>
      </c>
      <c r="BD189" s="354"/>
      <c r="BE189" s="355">
        <f t="shared" si="112"/>
        <v>0</v>
      </c>
      <c r="BF189" s="353">
        <v>0</v>
      </c>
      <c r="BG189" s="354"/>
      <c r="BH189" s="355">
        <f t="shared" si="113"/>
        <v>0</v>
      </c>
      <c r="BI189" s="353">
        <v>0</v>
      </c>
      <c r="BJ189" s="354"/>
      <c r="BK189" s="355">
        <f t="shared" si="114"/>
        <v>0</v>
      </c>
      <c r="BL189" s="356">
        <v>2</v>
      </c>
      <c r="BM189" s="357">
        <f t="shared" si="72"/>
        <v>192</v>
      </c>
      <c r="BO189" s="357">
        <f t="shared" si="73"/>
        <v>42</v>
      </c>
      <c r="BP189" s="357">
        <f t="shared" si="74"/>
        <v>34</v>
      </c>
      <c r="BQ189" s="357">
        <f t="shared" si="75"/>
        <v>108</v>
      </c>
      <c r="BR189" s="357">
        <f t="shared" si="76"/>
        <v>8</v>
      </c>
      <c r="BT189" s="329"/>
    </row>
    <row r="190" spans="1:72" x14ac:dyDescent="0.25">
      <c r="A190" s="324"/>
      <c r="B190" s="101" t="s">
        <v>555</v>
      </c>
      <c r="C190" s="261"/>
      <c r="D190" s="353">
        <v>0</v>
      </c>
      <c r="E190" s="354"/>
      <c r="F190" s="355">
        <f t="shared" si="71"/>
        <v>0</v>
      </c>
      <c r="G190" s="353">
        <v>0</v>
      </c>
      <c r="H190" s="354"/>
      <c r="I190" s="355">
        <f t="shared" si="96"/>
        <v>0</v>
      </c>
      <c r="J190" s="353">
        <v>0</v>
      </c>
      <c r="K190" s="354"/>
      <c r="L190" s="355">
        <f t="shared" si="97"/>
        <v>0</v>
      </c>
      <c r="M190" s="353">
        <v>0</v>
      </c>
      <c r="N190" s="354"/>
      <c r="O190" s="355">
        <f t="shared" si="98"/>
        <v>0</v>
      </c>
      <c r="P190" s="353">
        <v>2</v>
      </c>
      <c r="Q190" s="354"/>
      <c r="R190" s="355">
        <f t="shared" si="99"/>
        <v>4</v>
      </c>
      <c r="S190" s="353">
        <v>1</v>
      </c>
      <c r="T190" s="354"/>
      <c r="U190" s="355">
        <f t="shared" si="100"/>
        <v>5</v>
      </c>
      <c r="V190" s="353">
        <v>2</v>
      </c>
      <c r="W190" s="354"/>
      <c r="X190" s="355">
        <f t="shared" si="101"/>
        <v>6</v>
      </c>
      <c r="Y190" s="353">
        <v>0</v>
      </c>
      <c r="Z190" s="354"/>
      <c r="AA190" s="355">
        <f t="shared" si="102"/>
        <v>0</v>
      </c>
      <c r="AB190" s="353">
        <v>0</v>
      </c>
      <c r="AC190" s="354"/>
      <c r="AD190" s="355">
        <f t="shared" si="103"/>
        <v>0</v>
      </c>
      <c r="AE190" s="353">
        <v>4</v>
      </c>
      <c r="AF190" s="354"/>
      <c r="AG190" s="355">
        <f t="shared" si="104"/>
        <v>12</v>
      </c>
      <c r="AH190" s="353">
        <v>4</v>
      </c>
      <c r="AI190" s="354"/>
      <c r="AJ190" s="355">
        <f t="shared" si="105"/>
        <v>20</v>
      </c>
      <c r="AK190" s="353">
        <v>3</v>
      </c>
      <c r="AL190" s="354"/>
      <c r="AM190" s="355">
        <f t="shared" si="106"/>
        <v>12</v>
      </c>
      <c r="AN190" s="353">
        <v>2</v>
      </c>
      <c r="AO190" s="354"/>
      <c r="AP190" s="355">
        <f t="shared" si="107"/>
        <v>4</v>
      </c>
      <c r="AQ190" s="353">
        <v>4</v>
      </c>
      <c r="AR190" s="354"/>
      <c r="AS190" s="355">
        <f t="shared" si="108"/>
        <v>12</v>
      </c>
      <c r="AT190" s="353">
        <v>3</v>
      </c>
      <c r="AU190" s="354"/>
      <c r="AV190" s="355">
        <f t="shared" si="109"/>
        <v>9</v>
      </c>
      <c r="AW190" s="353">
        <v>2</v>
      </c>
      <c r="AX190" s="354"/>
      <c r="AY190" s="355">
        <f t="shared" si="110"/>
        <v>4</v>
      </c>
      <c r="AZ190" s="353">
        <v>0</v>
      </c>
      <c r="BA190" s="354"/>
      <c r="BB190" s="355">
        <f t="shared" si="111"/>
        <v>0</v>
      </c>
      <c r="BC190" s="353">
        <v>0</v>
      </c>
      <c r="BD190" s="354"/>
      <c r="BE190" s="355">
        <f t="shared" si="112"/>
        <v>0</v>
      </c>
      <c r="BF190" s="353">
        <v>0</v>
      </c>
      <c r="BG190" s="354"/>
      <c r="BH190" s="355">
        <f t="shared" si="113"/>
        <v>0</v>
      </c>
      <c r="BI190" s="353">
        <v>0</v>
      </c>
      <c r="BJ190" s="354"/>
      <c r="BK190" s="355">
        <f t="shared" si="114"/>
        <v>0</v>
      </c>
      <c r="BL190" s="356">
        <v>3</v>
      </c>
      <c r="BM190" s="357">
        <f t="shared" si="72"/>
        <v>264</v>
      </c>
      <c r="BO190" s="357">
        <f t="shared" si="73"/>
        <v>12</v>
      </c>
      <c r="BP190" s="357">
        <f t="shared" si="74"/>
        <v>69</v>
      </c>
      <c r="BQ190" s="357">
        <f t="shared" si="75"/>
        <v>171</v>
      </c>
      <c r="BR190" s="357">
        <f t="shared" si="76"/>
        <v>12</v>
      </c>
      <c r="BT190" s="329"/>
    </row>
    <row r="191" spans="1:72" x14ac:dyDescent="0.25">
      <c r="A191" s="324"/>
      <c r="B191" s="101" t="s">
        <v>506</v>
      </c>
      <c r="C191" s="261"/>
      <c r="D191" s="353">
        <v>3</v>
      </c>
      <c r="E191" s="354"/>
      <c r="F191" s="355">
        <f t="shared" si="71"/>
        <v>15</v>
      </c>
      <c r="G191" s="353">
        <v>3</v>
      </c>
      <c r="H191" s="354"/>
      <c r="I191" s="355">
        <f t="shared" si="96"/>
        <v>9</v>
      </c>
      <c r="J191" s="353">
        <v>2</v>
      </c>
      <c r="K191" s="354"/>
      <c r="L191" s="355">
        <f t="shared" si="97"/>
        <v>4</v>
      </c>
      <c r="M191" s="353">
        <v>3</v>
      </c>
      <c r="N191" s="354"/>
      <c r="O191" s="355">
        <f t="shared" si="98"/>
        <v>9</v>
      </c>
      <c r="P191" s="353">
        <v>3</v>
      </c>
      <c r="Q191" s="354"/>
      <c r="R191" s="355">
        <f t="shared" si="99"/>
        <v>6</v>
      </c>
      <c r="S191" s="353">
        <v>1</v>
      </c>
      <c r="T191" s="354"/>
      <c r="U191" s="355">
        <f t="shared" si="100"/>
        <v>5</v>
      </c>
      <c r="V191" s="353">
        <v>2</v>
      </c>
      <c r="W191" s="354"/>
      <c r="X191" s="355">
        <f t="shared" si="101"/>
        <v>6</v>
      </c>
      <c r="Y191" s="353">
        <v>0</v>
      </c>
      <c r="Z191" s="354"/>
      <c r="AA191" s="355">
        <f t="shared" si="102"/>
        <v>0</v>
      </c>
      <c r="AB191" s="353">
        <v>0</v>
      </c>
      <c r="AC191" s="354"/>
      <c r="AD191" s="355">
        <f t="shared" si="103"/>
        <v>0</v>
      </c>
      <c r="AE191" s="353">
        <v>1</v>
      </c>
      <c r="AF191" s="354"/>
      <c r="AG191" s="355">
        <f t="shared" si="104"/>
        <v>3</v>
      </c>
      <c r="AH191" s="353">
        <v>2</v>
      </c>
      <c r="AI191" s="354"/>
      <c r="AJ191" s="355">
        <f t="shared" si="105"/>
        <v>10</v>
      </c>
      <c r="AK191" s="353">
        <v>2</v>
      </c>
      <c r="AL191" s="354"/>
      <c r="AM191" s="355">
        <f t="shared" si="106"/>
        <v>8</v>
      </c>
      <c r="AN191" s="353">
        <v>2</v>
      </c>
      <c r="AO191" s="354"/>
      <c r="AP191" s="355">
        <f t="shared" si="107"/>
        <v>4</v>
      </c>
      <c r="AQ191" s="353">
        <v>0</v>
      </c>
      <c r="AR191" s="354"/>
      <c r="AS191" s="355">
        <f t="shared" si="108"/>
        <v>0</v>
      </c>
      <c r="AT191" s="353">
        <v>4</v>
      </c>
      <c r="AU191" s="354"/>
      <c r="AV191" s="355">
        <f t="shared" si="109"/>
        <v>12</v>
      </c>
      <c r="AW191" s="353">
        <v>1</v>
      </c>
      <c r="AX191" s="354"/>
      <c r="AY191" s="355">
        <f t="shared" si="110"/>
        <v>2</v>
      </c>
      <c r="AZ191" s="353">
        <v>0</v>
      </c>
      <c r="BA191" s="354"/>
      <c r="BB191" s="355">
        <f t="shared" si="111"/>
        <v>0</v>
      </c>
      <c r="BC191" s="353">
        <v>0</v>
      </c>
      <c r="BD191" s="354"/>
      <c r="BE191" s="355">
        <f t="shared" si="112"/>
        <v>0</v>
      </c>
      <c r="BF191" s="353">
        <v>2</v>
      </c>
      <c r="BG191" s="354"/>
      <c r="BH191" s="355">
        <f t="shared" si="113"/>
        <v>4</v>
      </c>
      <c r="BI191" s="353">
        <v>3</v>
      </c>
      <c r="BJ191" s="354"/>
      <c r="BK191" s="355">
        <f t="shared" si="114"/>
        <v>3</v>
      </c>
      <c r="BL191" s="356">
        <v>4</v>
      </c>
      <c r="BM191" s="357">
        <f t="shared" si="72"/>
        <v>400</v>
      </c>
      <c r="BO191" s="357">
        <f t="shared" si="73"/>
        <v>172</v>
      </c>
      <c r="BP191" s="357">
        <f t="shared" si="74"/>
        <v>56</v>
      </c>
      <c r="BQ191" s="357">
        <f t="shared" si="75"/>
        <v>136</v>
      </c>
      <c r="BR191" s="357">
        <f t="shared" si="76"/>
        <v>36</v>
      </c>
      <c r="BT191" s="329"/>
    </row>
    <row r="192" spans="1:72" x14ac:dyDescent="0.25">
      <c r="A192" s="324"/>
      <c r="B192" s="101" t="s">
        <v>507</v>
      </c>
      <c r="C192" s="261"/>
      <c r="D192" s="353">
        <v>3</v>
      </c>
      <c r="E192" s="354"/>
      <c r="F192" s="355">
        <f t="shared" si="71"/>
        <v>15</v>
      </c>
      <c r="G192" s="353">
        <v>3</v>
      </c>
      <c r="H192" s="354"/>
      <c r="I192" s="355">
        <f t="shared" si="96"/>
        <v>9</v>
      </c>
      <c r="J192" s="353">
        <v>2</v>
      </c>
      <c r="K192" s="354"/>
      <c r="L192" s="355">
        <f t="shared" si="97"/>
        <v>4</v>
      </c>
      <c r="M192" s="353">
        <v>3</v>
      </c>
      <c r="N192" s="354"/>
      <c r="O192" s="355">
        <f t="shared" si="98"/>
        <v>9</v>
      </c>
      <c r="P192" s="353">
        <v>3</v>
      </c>
      <c r="Q192" s="354"/>
      <c r="R192" s="355">
        <f t="shared" si="99"/>
        <v>6</v>
      </c>
      <c r="S192" s="353">
        <v>1</v>
      </c>
      <c r="T192" s="354"/>
      <c r="U192" s="355">
        <f t="shared" si="100"/>
        <v>5</v>
      </c>
      <c r="V192" s="353">
        <v>2</v>
      </c>
      <c r="W192" s="354"/>
      <c r="X192" s="355">
        <f t="shared" si="101"/>
        <v>6</v>
      </c>
      <c r="Y192" s="353">
        <v>0</v>
      </c>
      <c r="Z192" s="354"/>
      <c r="AA192" s="355">
        <f t="shared" si="102"/>
        <v>0</v>
      </c>
      <c r="AB192" s="353">
        <v>0</v>
      </c>
      <c r="AC192" s="354"/>
      <c r="AD192" s="355">
        <f t="shared" si="103"/>
        <v>0</v>
      </c>
      <c r="AE192" s="353">
        <v>1</v>
      </c>
      <c r="AF192" s="354"/>
      <c r="AG192" s="355">
        <f t="shared" si="104"/>
        <v>3</v>
      </c>
      <c r="AH192" s="353">
        <v>2</v>
      </c>
      <c r="AI192" s="354"/>
      <c r="AJ192" s="355">
        <f t="shared" si="105"/>
        <v>10</v>
      </c>
      <c r="AK192" s="353">
        <v>2</v>
      </c>
      <c r="AL192" s="354"/>
      <c r="AM192" s="355">
        <f t="shared" si="106"/>
        <v>8</v>
      </c>
      <c r="AN192" s="353">
        <v>2</v>
      </c>
      <c r="AO192" s="354"/>
      <c r="AP192" s="355">
        <f t="shared" si="107"/>
        <v>4</v>
      </c>
      <c r="AQ192" s="353">
        <v>0</v>
      </c>
      <c r="AR192" s="354"/>
      <c r="AS192" s="355">
        <f t="shared" si="108"/>
        <v>0</v>
      </c>
      <c r="AT192" s="353">
        <v>4</v>
      </c>
      <c r="AU192" s="354"/>
      <c r="AV192" s="355">
        <f t="shared" si="109"/>
        <v>12</v>
      </c>
      <c r="AW192" s="353">
        <v>1</v>
      </c>
      <c r="AX192" s="354"/>
      <c r="AY192" s="355">
        <f t="shared" si="110"/>
        <v>2</v>
      </c>
      <c r="AZ192" s="353">
        <v>0</v>
      </c>
      <c r="BA192" s="354"/>
      <c r="BB192" s="355">
        <f t="shared" si="111"/>
        <v>0</v>
      </c>
      <c r="BC192" s="353">
        <v>0</v>
      </c>
      <c r="BD192" s="354"/>
      <c r="BE192" s="355">
        <f t="shared" si="112"/>
        <v>0</v>
      </c>
      <c r="BF192" s="353">
        <v>2</v>
      </c>
      <c r="BG192" s="354"/>
      <c r="BH192" s="355">
        <f t="shared" si="113"/>
        <v>4</v>
      </c>
      <c r="BI192" s="353">
        <v>3</v>
      </c>
      <c r="BJ192" s="354"/>
      <c r="BK192" s="355">
        <f t="shared" si="114"/>
        <v>3</v>
      </c>
      <c r="BL192" s="356">
        <v>4</v>
      </c>
      <c r="BM192" s="357">
        <f t="shared" si="72"/>
        <v>400</v>
      </c>
      <c r="BO192" s="357">
        <f t="shared" si="73"/>
        <v>172</v>
      </c>
      <c r="BP192" s="357">
        <f t="shared" si="74"/>
        <v>56</v>
      </c>
      <c r="BQ192" s="357">
        <f t="shared" si="75"/>
        <v>136</v>
      </c>
      <c r="BR192" s="357">
        <f t="shared" si="76"/>
        <v>36</v>
      </c>
      <c r="BT192" s="329"/>
    </row>
    <row r="193" spans="1:72" x14ac:dyDescent="0.25">
      <c r="A193" s="324"/>
      <c r="B193" s="101" t="s">
        <v>508</v>
      </c>
      <c r="C193" s="261"/>
      <c r="D193" s="353">
        <v>3</v>
      </c>
      <c r="E193" s="354"/>
      <c r="F193" s="355">
        <f t="shared" si="71"/>
        <v>15</v>
      </c>
      <c r="G193" s="353">
        <v>3</v>
      </c>
      <c r="H193" s="354"/>
      <c r="I193" s="355">
        <f t="shared" si="96"/>
        <v>9</v>
      </c>
      <c r="J193" s="353">
        <v>2</v>
      </c>
      <c r="K193" s="354"/>
      <c r="L193" s="355">
        <f t="shared" si="97"/>
        <v>4</v>
      </c>
      <c r="M193" s="353">
        <v>3</v>
      </c>
      <c r="N193" s="354"/>
      <c r="O193" s="355">
        <f t="shared" si="98"/>
        <v>9</v>
      </c>
      <c r="P193" s="353">
        <v>3</v>
      </c>
      <c r="Q193" s="354"/>
      <c r="R193" s="355">
        <f t="shared" si="99"/>
        <v>6</v>
      </c>
      <c r="S193" s="353">
        <v>1</v>
      </c>
      <c r="T193" s="354"/>
      <c r="U193" s="355">
        <f t="shared" si="100"/>
        <v>5</v>
      </c>
      <c r="V193" s="353">
        <v>2</v>
      </c>
      <c r="W193" s="354"/>
      <c r="X193" s="355">
        <f t="shared" si="101"/>
        <v>6</v>
      </c>
      <c r="Y193" s="353">
        <v>0</v>
      </c>
      <c r="Z193" s="354"/>
      <c r="AA193" s="355">
        <f t="shared" si="102"/>
        <v>0</v>
      </c>
      <c r="AB193" s="353">
        <v>0</v>
      </c>
      <c r="AC193" s="354"/>
      <c r="AD193" s="355">
        <f t="shared" si="103"/>
        <v>0</v>
      </c>
      <c r="AE193" s="353">
        <v>1</v>
      </c>
      <c r="AF193" s="354"/>
      <c r="AG193" s="355">
        <f t="shared" si="104"/>
        <v>3</v>
      </c>
      <c r="AH193" s="353">
        <v>2</v>
      </c>
      <c r="AI193" s="354"/>
      <c r="AJ193" s="355">
        <f t="shared" si="105"/>
        <v>10</v>
      </c>
      <c r="AK193" s="353">
        <v>2</v>
      </c>
      <c r="AL193" s="354"/>
      <c r="AM193" s="355">
        <f t="shared" si="106"/>
        <v>8</v>
      </c>
      <c r="AN193" s="353">
        <v>3</v>
      </c>
      <c r="AO193" s="354"/>
      <c r="AP193" s="355">
        <f t="shared" si="107"/>
        <v>6</v>
      </c>
      <c r="AQ193" s="353">
        <v>0</v>
      </c>
      <c r="AR193" s="354"/>
      <c r="AS193" s="355">
        <f t="shared" si="108"/>
        <v>0</v>
      </c>
      <c r="AT193" s="353">
        <v>4</v>
      </c>
      <c r="AU193" s="354"/>
      <c r="AV193" s="355">
        <f t="shared" si="109"/>
        <v>12</v>
      </c>
      <c r="AW193" s="353">
        <v>1</v>
      </c>
      <c r="AX193" s="354"/>
      <c r="AY193" s="355">
        <f t="shared" si="110"/>
        <v>2</v>
      </c>
      <c r="AZ193" s="353">
        <v>0</v>
      </c>
      <c r="BA193" s="354"/>
      <c r="BB193" s="355">
        <f t="shared" si="111"/>
        <v>0</v>
      </c>
      <c r="BC193" s="353">
        <v>0</v>
      </c>
      <c r="BD193" s="354"/>
      <c r="BE193" s="355">
        <f t="shared" si="112"/>
        <v>0</v>
      </c>
      <c r="BF193" s="353">
        <v>2</v>
      </c>
      <c r="BG193" s="354"/>
      <c r="BH193" s="355">
        <f t="shared" si="113"/>
        <v>4</v>
      </c>
      <c r="BI193" s="353">
        <v>3</v>
      </c>
      <c r="BJ193" s="354"/>
      <c r="BK193" s="355">
        <f t="shared" si="114"/>
        <v>3</v>
      </c>
      <c r="BL193" s="356">
        <v>3</v>
      </c>
      <c r="BM193" s="357">
        <f t="shared" si="72"/>
        <v>306</v>
      </c>
      <c r="BO193" s="357">
        <f t="shared" si="73"/>
        <v>129</v>
      </c>
      <c r="BP193" s="357">
        <f t="shared" si="74"/>
        <v>42</v>
      </c>
      <c r="BQ193" s="357">
        <f t="shared" si="75"/>
        <v>108</v>
      </c>
      <c r="BR193" s="357">
        <f t="shared" si="76"/>
        <v>27</v>
      </c>
      <c r="BT193" s="329"/>
    </row>
    <row r="194" spans="1:72" x14ac:dyDescent="0.25">
      <c r="A194" s="324"/>
      <c r="B194" s="101" t="s">
        <v>509</v>
      </c>
      <c r="C194" s="261"/>
      <c r="D194" s="353">
        <v>0</v>
      </c>
      <c r="E194" s="354"/>
      <c r="F194" s="355">
        <f t="shared" si="71"/>
        <v>0</v>
      </c>
      <c r="G194" s="353">
        <v>0</v>
      </c>
      <c r="H194" s="354"/>
      <c r="I194" s="355">
        <f t="shared" si="96"/>
        <v>0</v>
      </c>
      <c r="J194" s="353">
        <v>0</v>
      </c>
      <c r="K194" s="354"/>
      <c r="L194" s="355">
        <f t="shared" si="97"/>
        <v>0</v>
      </c>
      <c r="M194" s="353">
        <v>0</v>
      </c>
      <c r="N194" s="354"/>
      <c r="O194" s="355">
        <f t="shared" si="98"/>
        <v>0</v>
      </c>
      <c r="P194" s="353">
        <v>0</v>
      </c>
      <c r="Q194" s="354"/>
      <c r="R194" s="355">
        <f t="shared" si="99"/>
        <v>0</v>
      </c>
      <c r="S194" s="353">
        <v>1</v>
      </c>
      <c r="T194" s="354"/>
      <c r="U194" s="355">
        <f t="shared" si="100"/>
        <v>5</v>
      </c>
      <c r="V194" s="353">
        <v>1</v>
      </c>
      <c r="W194" s="354"/>
      <c r="X194" s="355">
        <f t="shared" si="101"/>
        <v>3</v>
      </c>
      <c r="Y194" s="353">
        <v>0</v>
      </c>
      <c r="Z194" s="354"/>
      <c r="AA194" s="355">
        <f t="shared" si="102"/>
        <v>0</v>
      </c>
      <c r="AB194" s="353">
        <v>0</v>
      </c>
      <c r="AC194" s="354"/>
      <c r="AD194" s="355">
        <f t="shared" si="103"/>
        <v>0</v>
      </c>
      <c r="AE194" s="353">
        <v>1</v>
      </c>
      <c r="AF194" s="354"/>
      <c r="AG194" s="355">
        <f t="shared" si="104"/>
        <v>3</v>
      </c>
      <c r="AH194" s="353">
        <v>2</v>
      </c>
      <c r="AI194" s="354"/>
      <c r="AJ194" s="355">
        <f t="shared" si="105"/>
        <v>10</v>
      </c>
      <c r="AK194" s="353">
        <v>2</v>
      </c>
      <c r="AL194" s="354"/>
      <c r="AM194" s="355">
        <f t="shared" si="106"/>
        <v>8</v>
      </c>
      <c r="AN194" s="353">
        <v>2</v>
      </c>
      <c r="AO194" s="354"/>
      <c r="AP194" s="355">
        <f t="shared" si="107"/>
        <v>4</v>
      </c>
      <c r="AQ194" s="353">
        <v>0</v>
      </c>
      <c r="AR194" s="354"/>
      <c r="AS194" s="355">
        <f t="shared" si="108"/>
        <v>0</v>
      </c>
      <c r="AT194" s="353">
        <v>2</v>
      </c>
      <c r="AU194" s="354"/>
      <c r="AV194" s="355">
        <f t="shared" si="109"/>
        <v>6</v>
      </c>
      <c r="AW194" s="353">
        <v>1</v>
      </c>
      <c r="AX194" s="354"/>
      <c r="AY194" s="355">
        <f t="shared" si="110"/>
        <v>2</v>
      </c>
      <c r="AZ194" s="353">
        <v>0</v>
      </c>
      <c r="BA194" s="354"/>
      <c r="BB194" s="355">
        <f t="shared" si="111"/>
        <v>0</v>
      </c>
      <c r="BC194" s="353">
        <v>0</v>
      </c>
      <c r="BD194" s="354"/>
      <c r="BE194" s="355">
        <f t="shared" si="112"/>
        <v>0</v>
      </c>
      <c r="BF194" s="353">
        <v>0</v>
      </c>
      <c r="BG194" s="354"/>
      <c r="BH194" s="355">
        <f t="shared" si="113"/>
        <v>0</v>
      </c>
      <c r="BI194" s="353">
        <v>2</v>
      </c>
      <c r="BJ194" s="354"/>
      <c r="BK194" s="355">
        <f t="shared" si="114"/>
        <v>2</v>
      </c>
      <c r="BL194" s="356">
        <v>3</v>
      </c>
      <c r="BM194" s="357">
        <f t="shared" si="72"/>
        <v>129</v>
      </c>
      <c r="BO194" s="357">
        <f t="shared" si="73"/>
        <v>0</v>
      </c>
      <c r="BP194" s="357">
        <f t="shared" si="74"/>
        <v>33</v>
      </c>
      <c r="BQ194" s="357">
        <f t="shared" si="75"/>
        <v>84</v>
      </c>
      <c r="BR194" s="357">
        <f t="shared" si="76"/>
        <v>12</v>
      </c>
      <c r="BT194" s="329"/>
    </row>
    <row r="195" spans="1:72" x14ac:dyDescent="0.25">
      <c r="A195" s="324"/>
      <c r="B195" s="101" t="s">
        <v>510</v>
      </c>
      <c r="C195" s="261"/>
      <c r="D195" s="353">
        <v>0</v>
      </c>
      <c r="E195" s="354"/>
      <c r="F195" s="355">
        <f t="shared" si="71"/>
        <v>0</v>
      </c>
      <c r="G195" s="353">
        <v>0</v>
      </c>
      <c r="H195" s="354"/>
      <c r="I195" s="355">
        <f t="shared" si="96"/>
        <v>0</v>
      </c>
      <c r="J195" s="353">
        <v>0</v>
      </c>
      <c r="K195" s="354"/>
      <c r="L195" s="355">
        <f t="shared" si="97"/>
        <v>0</v>
      </c>
      <c r="M195" s="353">
        <v>0</v>
      </c>
      <c r="N195" s="354"/>
      <c r="O195" s="355">
        <f t="shared" si="98"/>
        <v>0</v>
      </c>
      <c r="P195" s="353">
        <v>0</v>
      </c>
      <c r="Q195" s="354"/>
      <c r="R195" s="355">
        <f t="shared" si="99"/>
        <v>0</v>
      </c>
      <c r="S195" s="353">
        <v>1</v>
      </c>
      <c r="T195" s="354"/>
      <c r="U195" s="355">
        <f t="shared" si="100"/>
        <v>5</v>
      </c>
      <c r="V195" s="353">
        <v>1</v>
      </c>
      <c r="W195" s="354"/>
      <c r="X195" s="355">
        <f t="shared" si="101"/>
        <v>3</v>
      </c>
      <c r="Y195" s="353">
        <v>0</v>
      </c>
      <c r="Z195" s="354"/>
      <c r="AA195" s="355">
        <f t="shared" si="102"/>
        <v>0</v>
      </c>
      <c r="AB195" s="353">
        <v>0</v>
      </c>
      <c r="AC195" s="354"/>
      <c r="AD195" s="355">
        <f t="shared" si="103"/>
        <v>0</v>
      </c>
      <c r="AE195" s="353">
        <v>1</v>
      </c>
      <c r="AF195" s="354"/>
      <c r="AG195" s="355">
        <f t="shared" si="104"/>
        <v>3</v>
      </c>
      <c r="AH195" s="353">
        <v>2</v>
      </c>
      <c r="AI195" s="354"/>
      <c r="AJ195" s="355">
        <f t="shared" si="105"/>
        <v>10</v>
      </c>
      <c r="AK195" s="353">
        <v>2</v>
      </c>
      <c r="AL195" s="354"/>
      <c r="AM195" s="355">
        <f t="shared" si="106"/>
        <v>8</v>
      </c>
      <c r="AN195" s="353">
        <v>2</v>
      </c>
      <c r="AO195" s="354"/>
      <c r="AP195" s="355">
        <f t="shared" si="107"/>
        <v>4</v>
      </c>
      <c r="AQ195" s="353">
        <v>0</v>
      </c>
      <c r="AR195" s="354"/>
      <c r="AS195" s="355">
        <f t="shared" si="108"/>
        <v>0</v>
      </c>
      <c r="AT195" s="353">
        <v>2</v>
      </c>
      <c r="AU195" s="354"/>
      <c r="AV195" s="355">
        <f t="shared" si="109"/>
        <v>6</v>
      </c>
      <c r="AW195" s="353">
        <v>1</v>
      </c>
      <c r="AX195" s="354"/>
      <c r="AY195" s="355">
        <f t="shared" si="110"/>
        <v>2</v>
      </c>
      <c r="AZ195" s="353">
        <v>0</v>
      </c>
      <c r="BA195" s="354"/>
      <c r="BB195" s="355">
        <f t="shared" si="111"/>
        <v>0</v>
      </c>
      <c r="BC195" s="353">
        <v>0</v>
      </c>
      <c r="BD195" s="354"/>
      <c r="BE195" s="355">
        <f t="shared" si="112"/>
        <v>0</v>
      </c>
      <c r="BF195" s="353">
        <v>0</v>
      </c>
      <c r="BG195" s="354"/>
      <c r="BH195" s="355">
        <f t="shared" si="113"/>
        <v>0</v>
      </c>
      <c r="BI195" s="353">
        <v>2</v>
      </c>
      <c r="BJ195" s="354"/>
      <c r="BK195" s="355">
        <f t="shared" si="114"/>
        <v>2</v>
      </c>
      <c r="BL195" s="356">
        <v>3</v>
      </c>
      <c r="BM195" s="357">
        <f t="shared" si="72"/>
        <v>129</v>
      </c>
      <c r="BO195" s="357">
        <f t="shared" si="73"/>
        <v>0</v>
      </c>
      <c r="BP195" s="357">
        <f t="shared" si="74"/>
        <v>33</v>
      </c>
      <c r="BQ195" s="357">
        <f t="shared" si="75"/>
        <v>84</v>
      </c>
      <c r="BR195" s="357">
        <f t="shared" si="76"/>
        <v>12</v>
      </c>
      <c r="BT195" s="329"/>
    </row>
    <row r="196" spans="1:72" x14ac:dyDescent="0.25">
      <c r="A196" s="324"/>
      <c r="B196" s="101" t="s">
        <v>511</v>
      </c>
      <c r="C196" s="261"/>
      <c r="D196" s="353">
        <v>0</v>
      </c>
      <c r="E196" s="354"/>
      <c r="F196" s="355">
        <f t="shared" si="71"/>
        <v>0</v>
      </c>
      <c r="G196" s="353">
        <v>0</v>
      </c>
      <c r="H196" s="354"/>
      <c r="I196" s="355">
        <f t="shared" si="96"/>
        <v>0</v>
      </c>
      <c r="J196" s="353">
        <v>0</v>
      </c>
      <c r="K196" s="354"/>
      <c r="L196" s="355">
        <f t="shared" si="97"/>
        <v>0</v>
      </c>
      <c r="M196" s="353">
        <v>0</v>
      </c>
      <c r="N196" s="354"/>
      <c r="O196" s="355">
        <f t="shared" si="98"/>
        <v>0</v>
      </c>
      <c r="P196" s="353">
        <v>0</v>
      </c>
      <c r="Q196" s="354"/>
      <c r="R196" s="355">
        <f t="shared" si="99"/>
        <v>0</v>
      </c>
      <c r="S196" s="353">
        <v>1</v>
      </c>
      <c r="T196" s="354"/>
      <c r="U196" s="355">
        <f t="shared" si="100"/>
        <v>5</v>
      </c>
      <c r="V196" s="353">
        <v>1</v>
      </c>
      <c r="W196" s="354"/>
      <c r="X196" s="355">
        <f t="shared" si="101"/>
        <v>3</v>
      </c>
      <c r="Y196" s="353">
        <v>0</v>
      </c>
      <c r="Z196" s="354"/>
      <c r="AA196" s="355">
        <f t="shared" si="102"/>
        <v>0</v>
      </c>
      <c r="AB196" s="353">
        <v>0</v>
      </c>
      <c r="AC196" s="354"/>
      <c r="AD196" s="355">
        <f t="shared" si="103"/>
        <v>0</v>
      </c>
      <c r="AE196" s="353">
        <v>1</v>
      </c>
      <c r="AF196" s="354"/>
      <c r="AG196" s="355">
        <f t="shared" si="104"/>
        <v>3</v>
      </c>
      <c r="AH196" s="353">
        <v>2</v>
      </c>
      <c r="AI196" s="354"/>
      <c r="AJ196" s="355">
        <f t="shared" si="105"/>
        <v>10</v>
      </c>
      <c r="AK196" s="353">
        <v>3</v>
      </c>
      <c r="AL196" s="354"/>
      <c r="AM196" s="355">
        <f t="shared" si="106"/>
        <v>12</v>
      </c>
      <c r="AN196" s="353">
        <v>2</v>
      </c>
      <c r="AO196" s="354"/>
      <c r="AP196" s="355">
        <f t="shared" si="107"/>
        <v>4</v>
      </c>
      <c r="AQ196" s="353">
        <v>0</v>
      </c>
      <c r="AR196" s="354"/>
      <c r="AS196" s="355">
        <f t="shared" si="108"/>
        <v>0</v>
      </c>
      <c r="AT196" s="353">
        <v>2</v>
      </c>
      <c r="AU196" s="354"/>
      <c r="AV196" s="355">
        <f t="shared" si="109"/>
        <v>6</v>
      </c>
      <c r="AW196" s="353">
        <v>1</v>
      </c>
      <c r="AX196" s="354"/>
      <c r="AY196" s="355">
        <f t="shared" si="110"/>
        <v>2</v>
      </c>
      <c r="AZ196" s="353">
        <v>0</v>
      </c>
      <c r="BA196" s="354"/>
      <c r="BB196" s="355">
        <f t="shared" si="111"/>
        <v>0</v>
      </c>
      <c r="BC196" s="353">
        <v>0</v>
      </c>
      <c r="BD196" s="354"/>
      <c r="BE196" s="355">
        <f t="shared" si="112"/>
        <v>0</v>
      </c>
      <c r="BF196" s="353">
        <v>0</v>
      </c>
      <c r="BG196" s="354"/>
      <c r="BH196" s="355">
        <f t="shared" si="113"/>
        <v>0</v>
      </c>
      <c r="BI196" s="353">
        <v>2</v>
      </c>
      <c r="BJ196" s="354"/>
      <c r="BK196" s="355">
        <f t="shared" si="114"/>
        <v>2</v>
      </c>
      <c r="BL196" s="356">
        <v>3</v>
      </c>
      <c r="BM196" s="357">
        <f t="shared" si="72"/>
        <v>141</v>
      </c>
      <c r="BO196" s="357">
        <f t="shared" si="73"/>
        <v>0</v>
      </c>
      <c r="BP196" s="357">
        <f t="shared" si="74"/>
        <v>33</v>
      </c>
      <c r="BQ196" s="357">
        <f t="shared" si="75"/>
        <v>96</v>
      </c>
      <c r="BR196" s="357">
        <f t="shared" si="76"/>
        <v>12</v>
      </c>
      <c r="BT196" s="329"/>
    </row>
    <row r="197" spans="1:72" x14ac:dyDescent="0.25">
      <c r="A197" s="324"/>
      <c r="B197" s="101" t="s">
        <v>512</v>
      </c>
      <c r="C197" s="261"/>
      <c r="D197" s="353">
        <v>0</v>
      </c>
      <c r="E197" s="354"/>
      <c r="F197" s="355">
        <f t="shared" si="71"/>
        <v>0</v>
      </c>
      <c r="G197" s="353">
        <v>0</v>
      </c>
      <c r="H197" s="354"/>
      <c r="I197" s="355">
        <f t="shared" si="96"/>
        <v>0</v>
      </c>
      <c r="J197" s="353">
        <v>0</v>
      </c>
      <c r="K197" s="354"/>
      <c r="L197" s="355">
        <f t="shared" si="97"/>
        <v>0</v>
      </c>
      <c r="M197" s="353">
        <v>0</v>
      </c>
      <c r="N197" s="354"/>
      <c r="O197" s="355">
        <f t="shared" si="98"/>
        <v>0</v>
      </c>
      <c r="P197" s="353">
        <v>2</v>
      </c>
      <c r="Q197" s="354"/>
      <c r="R197" s="355">
        <f t="shared" si="99"/>
        <v>4</v>
      </c>
      <c r="S197" s="353">
        <v>1</v>
      </c>
      <c r="T197" s="354"/>
      <c r="U197" s="355">
        <f t="shared" si="100"/>
        <v>5</v>
      </c>
      <c r="V197" s="353">
        <v>2</v>
      </c>
      <c r="W197" s="354"/>
      <c r="X197" s="355">
        <f t="shared" si="101"/>
        <v>6</v>
      </c>
      <c r="Y197" s="353">
        <v>0</v>
      </c>
      <c r="Z197" s="354"/>
      <c r="AA197" s="355">
        <f t="shared" si="102"/>
        <v>0</v>
      </c>
      <c r="AB197" s="353">
        <v>0</v>
      </c>
      <c r="AC197" s="354"/>
      <c r="AD197" s="355">
        <f t="shared" si="103"/>
        <v>0</v>
      </c>
      <c r="AE197" s="353">
        <v>1</v>
      </c>
      <c r="AF197" s="354"/>
      <c r="AG197" s="355">
        <f t="shared" si="104"/>
        <v>3</v>
      </c>
      <c r="AH197" s="353">
        <v>3</v>
      </c>
      <c r="AI197" s="354"/>
      <c r="AJ197" s="355">
        <f t="shared" si="105"/>
        <v>15</v>
      </c>
      <c r="AK197" s="353">
        <v>2</v>
      </c>
      <c r="AL197" s="354"/>
      <c r="AM197" s="355">
        <f t="shared" si="106"/>
        <v>8</v>
      </c>
      <c r="AN197" s="353">
        <v>2</v>
      </c>
      <c r="AO197" s="354"/>
      <c r="AP197" s="355">
        <f t="shared" si="107"/>
        <v>4</v>
      </c>
      <c r="AQ197" s="353">
        <v>4</v>
      </c>
      <c r="AR197" s="354"/>
      <c r="AS197" s="355">
        <f t="shared" si="108"/>
        <v>12</v>
      </c>
      <c r="AT197" s="353">
        <v>3</v>
      </c>
      <c r="AU197" s="354"/>
      <c r="AV197" s="355">
        <f t="shared" si="109"/>
        <v>9</v>
      </c>
      <c r="AW197" s="353">
        <v>2</v>
      </c>
      <c r="AX197" s="354"/>
      <c r="AY197" s="355">
        <f t="shared" si="110"/>
        <v>4</v>
      </c>
      <c r="AZ197" s="353">
        <v>0</v>
      </c>
      <c r="BA197" s="354"/>
      <c r="BB197" s="355">
        <f t="shared" si="111"/>
        <v>0</v>
      </c>
      <c r="BC197" s="353">
        <v>0</v>
      </c>
      <c r="BD197" s="354"/>
      <c r="BE197" s="355">
        <f t="shared" si="112"/>
        <v>0</v>
      </c>
      <c r="BF197" s="353">
        <v>0</v>
      </c>
      <c r="BG197" s="354"/>
      <c r="BH197" s="355">
        <f t="shared" si="113"/>
        <v>0</v>
      </c>
      <c r="BI197" s="353">
        <v>0</v>
      </c>
      <c r="BJ197" s="354"/>
      <c r="BK197" s="355">
        <f t="shared" si="114"/>
        <v>0</v>
      </c>
      <c r="BL197" s="356">
        <v>4</v>
      </c>
      <c r="BM197" s="357">
        <f t="shared" si="72"/>
        <v>280</v>
      </c>
      <c r="BO197" s="357">
        <f t="shared" si="73"/>
        <v>16</v>
      </c>
      <c r="BP197" s="357">
        <f t="shared" si="74"/>
        <v>56</v>
      </c>
      <c r="BQ197" s="357">
        <f t="shared" si="75"/>
        <v>192</v>
      </c>
      <c r="BR197" s="357">
        <f t="shared" si="76"/>
        <v>16</v>
      </c>
      <c r="BT197" s="329"/>
    </row>
    <row r="198" spans="1:72" x14ac:dyDescent="0.25">
      <c r="A198" s="324"/>
      <c r="B198" s="101" t="s">
        <v>513</v>
      </c>
      <c r="C198" s="261"/>
      <c r="D198" s="353">
        <v>0</v>
      </c>
      <c r="E198" s="354"/>
      <c r="F198" s="355">
        <f t="shared" si="71"/>
        <v>0</v>
      </c>
      <c r="G198" s="353">
        <v>0</v>
      </c>
      <c r="H198" s="354"/>
      <c r="I198" s="355">
        <f t="shared" si="96"/>
        <v>0</v>
      </c>
      <c r="J198" s="353">
        <v>0</v>
      </c>
      <c r="K198" s="354"/>
      <c r="L198" s="355">
        <f t="shared" si="97"/>
        <v>0</v>
      </c>
      <c r="M198" s="353">
        <v>0</v>
      </c>
      <c r="N198" s="354"/>
      <c r="O198" s="355">
        <f t="shared" si="98"/>
        <v>0</v>
      </c>
      <c r="P198" s="353">
        <v>2</v>
      </c>
      <c r="Q198" s="354"/>
      <c r="R198" s="355">
        <f t="shared" si="99"/>
        <v>4</v>
      </c>
      <c r="S198" s="353">
        <v>1</v>
      </c>
      <c r="T198" s="354"/>
      <c r="U198" s="355">
        <f t="shared" si="100"/>
        <v>5</v>
      </c>
      <c r="V198" s="353">
        <v>2</v>
      </c>
      <c r="W198" s="354"/>
      <c r="X198" s="355">
        <f t="shared" si="101"/>
        <v>6</v>
      </c>
      <c r="Y198" s="353">
        <v>0</v>
      </c>
      <c r="Z198" s="354"/>
      <c r="AA198" s="355">
        <f t="shared" si="102"/>
        <v>0</v>
      </c>
      <c r="AB198" s="353">
        <v>0</v>
      </c>
      <c r="AC198" s="354"/>
      <c r="AD198" s="355">
        <f t="shared" si="103"/>
        <v>0</v>
      </c>
      <c r="AE198" s="353">
        <v>1</v>
      </c>
      <c r="AF198" s="354"/>
      <c r="AG198" s="355">
        <f t="shared" si="104"/>
        <v>3</v>
      </c>
      <c r="AH198" s="353">
        <v>3</v>
      </c>
      <c r="AI198" s="354"/>
      <c r="AJ198" s="355">
        <f t="shared" si="105"/>
        <v>15</v>
      </c>
      <c r="AK198" s="353">
        <v>3</v>
      </c>
      <c r="AL198" s="354"/>
      <c r="AM198" s="355">
        <f t="shared" si="106"/>
        <v>12</v>
      </c>
      <c r="AN198" s="353">
        <v>3</v>
      </c>
      <c r="AO198" s="354"/>
      <c r="AP198" s="355">
        <f t="shared" si="107"/>
        <v>6</v>
      </c>
      <c r="AQ198" s="353">
        <v>4</v>
      </c>
      <c r="AR198" s="354"/>
      <c r="AS198" s="355">
        <f t="shared" si="108"/>
        <v>12</v>
      </c>
      <c r="AT198" s="353">
        <v>3</v>
      </c>
      <c r="AU198" s="354"/>
      <c r="AV198" s="355">
        <f t="shared" si="109"/>
        <v>9</v>
      </c>
      <c r="AW198" s="353">
        <v>2</v>
      </c>
      <c r="AX198" s="354"/>
      <c r="AY198" s="355">
        <f t="shared" si="110"/>
        <v>4</v>
      </c>
      <c r="AZ198" s="353">
        <v>0</v>
      </c>
      <c r="BA198" s="354"/>
      <c r="BB198" s="355">
        <f t="shared" si="111"/>
        <v>0</v>
      </c>
      <c r="BC198" s="353">
        <v>0</v>
      </c>
      <c r="BD198" s="354"/>
      <c r="BE198" s="355">
        <f t="shared" si="112"/>
        <v>0</v>
      </c>
      <c r="BF198" s="353">
        <v>0</v>
      </c>
      <c r="BG198" s="354"/>
      <c r="BH198" s="355">
        <f t="shared" si="113"/>
        <v>0</v>
      </c>
      <c r="BI198" s="353">
        <v>0</v>
      </c>
      <c r="BJ198" s="354"/>
      <c r="BK198" s="355">
        <f t="shared" si="114"/>
        <v>0</v>
      </c>
      <c r="BL198" s="356">
        <v>4</v>
      </c>
      <c r="BM198" s="357">
        <f t="shared" si="72"/>
        <v>304</v>
      </c>
      <c r="BO198" s="357">
        <f t="shared" si="73"/>
        <v>16</v>
      </c>
      <c r="BP198" s="357">
        <f t="shared" si="74"/>
        <v>56</v>
      </c>
      <c r="BQ198" s="357">
        <f t="shared" si="75"/>
        <v>216</v>
      </c>
      <c r="BR198" s="357">
        <f t="shared" si="76"/>
        <v>16</v>
      </c>
      <c r="BT198" s="329"/>
    </row>
    <row r="199" spans="1:72" x14ac:dyDescent="0.25">
      <c r="A199" s="324"/>
      <c r="B199" s="101" t="s">
        <v>514</v>
      </c>
      <c r="C199" s="261"/>
      <c r="D199" s="353">
        <v>0</v>
      </c>
      <c r="E199" s="354"/>
      <c r="F199" s="355">
        <f t="shared" si="71"/>
        <v>0</v>
      </c>
      <c r="G199" s="353">
        <v>0</v>
      </c>
      <c r="H199" s="354"/>
      <c r="I199" s="355">
        <f t="shared" si="96"/>
        <v>0</v>
      </c>
      <c r="J199" s="353">
        <v>0</v>
      </c>
      <c r="K199" s="354"/>
      <c r="L199" s="355">
        <f t="shared" si="97"/>
        <v>0</v>
      </c>
      <c r="M199" s="353">
        <v>0</v>
      </c>
      <c r="N199" s="354"/>
      <c r="O199" s="355">
        <f t="shared" si="98"/>
        <v>0</v>
      </c>
      <c r="P199" s="353">
        <v>0</v>
      </c>
      <c r="Q199" s="354"/>
      <c r="R199" s="355">
        <f t="shared" si="99"/>
        <v>0</v>
      </c>
      <c r="S199" s="353">
        <v>1</v>
      </c>
      <c r="T199" s="354"/>
      <c r="U199" s="355">
        <f t="shared" si="100"/>
        <v>5</v>
      </c>
      <c r="V199" s="353">
        <v>3</v>
      </c>
      <c r="W199" s="354"/>
      <c r="X199" s="355">
        <f t="shared" si="101"/>
        <v>9</v>
      </c>
      <c r="Y199" s="353">
        <v>0</v>
      </c>
      <c r="Z199" s="354"/>
      <c r="AA199" s="355">
        <f t="shared" si="102"/>
        <v>0</v>
      </c>
      <c r="AB199" s="353">
        <v>0</v>
      </c>
      <c r="AC199" s="354"/>
      <c r="AD199" s="355">
        <f t="shared" si="103"/>
        <v>0</v>
      </c>
      <c r="AE199" s="353">
        <v>2</v>
      </c>
      <c r="AF199" s="354"/>
      <c r="AG199" s="355">
        <f t="shared" si="104"/>
        <v>6</v>
      </c>
      <c r="AH199" s="353">
        <v>3</v>
      </c>
      <c r="AI199" s="354"/>
      <c r="AJ199" s="355">
        <f t="shared" si="105"/>
        <v>15</v>
      </c>
      <c r="AK199" s="353">
        <v>2</v>
      </c>
      <c r="AL199" s="354"/>
      <c r="AM199" s="355">
        <f t="shared" si="106"/>
        <v>8</v>
      </c>
      <c r="AN199" s="353">
        <v>2</v>
      </c>
      <c r="AO199" s="354"/>
      <c r="AP199" s="355">
        <f t="shared" si="107"/>
        <v>4</v>
      </c>
      <c r="AQ199" s="353">
        <v>4</v>
      </c>
      <c r="AR199" s="354"/>
      <c r="AS199" s="355">
        <f t="shared" si="108"/>
        <v>12</v>
      </c>
      <c r="AT199" s="353">
        <v>3</v>
      </c>
      <c r="AU199" s="354"/>
      <c r="AV199" s="355">
        <f t="shared" si="109"/>
        <v>9</v>
      </c>
      <c r="AW199" s="353">
        <v>4</v>
      </c>
      <c r="AX199" s="354"/>
      <c r="AY199" s="355">
        <f t="shared" si="110"/>
        <v>8</v>
      </c>
      <c r="AZ199" s="353">
        <v>0</v>
      </c>
      <c r="BA199" s="354"/>
      <c r="BB199" s="355">
        <f t="shared" si="111"/>
        <v>0</v>
      </c>
      <c r="BC199" s="353">
        <v>4</v>
      </c>
      <c r="BD199" s="354"/>
      <c r="BE199" s="355">
        <f t="shared" si="112"/>
        <v>16</v>
      </c>
      <c r="BF199" s="353">
        <v>2</v>
      </c>
      <c r="BG199" s="354"/>
      <c r="BH199" s="355">
        <f t="shared" si="113"/>
        <v>4</v>
      </c>
      <c r="BI199" s="353">
        <v>2</v>
      </c>
      <c r="BJ199" s="354"/>
      <c r="BK199" s="355">
        <f t="shared" si="114"/>
        <v>2</v>
      </c>
      <c r="BL199" s="356">
        <v>5</v>
      </c>
      <c r="BM199" s="357">
        <f t="shared" si="72"/>
        <v>490</v>
      </c>
      <c r="BO199" s="357">
        <f t="shared" si="73"/>
        <v>0</v>
      </c>
      <c r="BP199" s="357">
        <f t="shared" si="74"/>
        <v>100</v>
      </c>
      <c r="BQ199" s="357">
        <f t="shared" si="75"/>
        <v>240</v>
      </c>
      <c r="BR199" s="357">
        <f t="shared" si="76"/>
        <v>150</v>
      </c>
      <c r="BT199" s="329"/>
    </row>
    <row r="200" spans="1:72" x14ac:dyDescent="0.25">
      <c r="A200" s="324"/>
      <c r="B200" s="101" t="s">
        <v>515</v>
      </c>
      <c r="C200" s="261"/>
      <c r="D200" s="353">
        <v>0</v>
      </c>
      <c r="E200" s="354"/>
      <c r="F200" s="355">
        <f t="shared" si="71"/>
        <v>0</v>
      </c>
      <c r="G200" s="353">
        <v>0</v>
      </c>
      <c r="H200" s="354"/>
      <c r="I200" s="355">
        <f t="shared" si="96"/>
        <v>0</v>
      </c>
      <c r="J200" s="353">
        <v>0</v>
      </c>
      <c r="K200" s="354"/>
      <c r="L200" s="355">
        <f t="shared" si="97"/>
        <v>0</v>
      </c>
      <c r="M200" s="353">
        <v>0</v>
      </c>
      <c r="N200" s="354"/>
      <c r="O200" s="355">
        <f t="shared" si="98"/>
        <v>0</v>
      </c>
      <c r="P200" s="353">
        <v>0</v>
      </c>
      <c r="Q200" s="354"/>
      <c r="R200" s="355">
        <f t="shared" si="99"/>
        <v>0</v>
      </c>
      <c r="S200" s="353">
        <v>1</v>
      </c>
      <c r="T200" s="354"/>
      <c r="U200" s="355">
        <f t="shared" si="100"/>
        <v>5</v>
      </c>
      <c r="V200" s="353">
        <v>3</v>
      </c>
      <c r="W200" s="354"/>
      <c r="X200" s="355">
        <f t="shared" si="101"/>
        <v>9</v>
      </c>
      <c r="Y200" s="353">
        <v>0</v>
      </c>
      <c r="Z200" s="354"/>
      <c r="AA200" s="355">
        <f t="shared" si="102"/>
        <v>0</v>
      </c>
      <c r="AB200" s="353">
        <v>0</v>
      </c>
      <c r="AC200" s="354"/>
      <c r="AD200" s="355">
        <f t="shared" si="103"/>
        <v>0</v>
      </c>
      <c r="AE200" s="353">
        <v>2</v>
      </c>
      <c r="AF200" s="354"/>
      <c r="AG200" s="355">
        <f t="shared" si="104"/>
        <v>6</v>
      </c>
      <c r="AH200" s="353">
        <v>3</v>
      </c>
      <c r="AI200" s="354"/>
      <c r="AJ200" s="355">
        <f t="shared" si="105"/>
        <v>15</v>
      </c>
      <c r="AK200" s="353">
        <v>3</v>
      </c>
      <c r="AL200" s="354"/>
      <c r="AM200" s="355">
        <f t="shared" si="106"/>
        <v>12</v>
      </c>
      <c r="AN200" s="353">
        <v>3</v>
      </c>
      <c r="AO200" s="354"/>
      <c r="AP200" s="355">
        <f t="shared" si="107"/>
        <v>6</v>
      </c>
      <c r="AQ200" s="353">
        <v>4</v>
      </c>
      <c r="AR200" s="354"/>
      <c r="AS200" s="355">
        <f t="shared" si="108"/>
        <v>12</v>
      </c>
      <c r="AT200" s="353">
        <v>3</v>
      </c>
      <c r="AU200" s="354"/>
      <c r="AV200" s="355">
        <f t="shared" si="109"/>
        <v>9</v>
      </c>
      <c r="AW200" s="353">
        <v>4</v>
      </c>
      <c r="AX200" s="354"/>
      <c r="AY200" s="355">
        <f t="shared" si="110"/>
        <v>8</v>
      </c>
      <c r="AZ200" s="353">
        <v>0</v>
      </c>
      <c r="BA200" s="354"/>
      <c r="BB200" s="355">
        <f t="shared" si="111"/>
        <v>0</v>
      </c>
      <c r="BC200" s="353">
        <v>4</v>
      </c>
      <c r="BD200" s="354"/>
      <c r="BE200" s="355">
        <f t="shared" si="112"/>
        <v>16</v>
      </c>
      <c r="BF200" s="353">
        <v>2</v>
      </c>
      <c r="BG200" s="354"/>
      <c r="BH200" s="355">
        <f t="shared" si="113"/>
        <v>4</v>
      </c>
      <c r="BI200" s="353">
        <v>2</v>
      </c>
      <c r="BJ200" s="354"/>
      <c r="BK200" s="355">
        <f t="shared" si="114"/>
        <v>2</v>
      </c>
      <c r="BL200" s="356">
        <v>5</v>
      </c>
      <c r="BM200" s="357">
        <f t="shared" si="72"/>
        <v>520</v>
      </c>
      <c r="BO200" s="357">
        <f t="shared" si="73"/>
        <v>0</v>
      </c>
      <c r="BP200" s="357">
        <f t="shared" si="74"/>
        <v>100</v>
      </c>
      <c r="BQ200" s="357">
        <f t="shared" si="75"/>
        <v>270</v>
      </c>
      <c r="BR200" s="357">
        <f t="shared" si="76"/>
        <v>150</v>
      </c>
      <c r="BT200" s="329"/>
    </row>
    <row r="201" spans="1:72" x14ac:dyDescent="0.25">
      <c r="A201" s="324"/>
      <c r="B201" s="101" t="s">
        <v>516</v>
      </c>
      <c r="C201" s="261"/>
      <c r="D201" s="353">
        <v>0</v>
      </c>
      <c r="E201" s="354"/>
      <c r="F201" s="355">
        <f t="shared" si="71"/>
        <v>0</v>
      </c>
      <c r="G201" s="353">
        <v>0</v>
      </c>
      <c r="H201" s="354"/>
      <c r="I201" s="355">
        <f t="shared" si="96"/>
        <v>0</v>
      </c>
      <c r="J201" s="353">
        <v>1</v>
      </c>
      <c r="K201" s="354"/>
      <c r="L201" s="355">
        <f t="shared" si="97"/>
        <v>2</v>
      </c>
      <c r="M201" s="353">
        <v>0</v>
      </c>
      <c r="N201" s="354"/>
      <c r="O201" s="355">
        <f t="shared" si="98"/>
        <v>0</v>
      </c>
      <c r="P201" s="353">
        <v>0</v>
      </c>
      <c r="Q201" s="354"/>
      <c r="R201" s="355">
        <f t="shared" si="99"/>
        <v>0</v>
      </c>
      <c r="S201" s="353">
        <v>1</v>
      </c>
      <c r="T201" s="354"/>
      <c r="U201" s="355">
        <f t="shared" si="100"/>
        <v>5</v>
      </c>
      <c r="V201" s="353">
        <v>2</v>
      </c>
      <c r="W201" s="354"/>
      <c r="X201" s="355">
        <f t="shared" si="101"/>
        <v>6</v>
      </c>
      <c r="Y201" s="353">
        <v>0</v>
      </c>
      <c r="Z201" s="354"/>
      <c r="AA201" s="355">
        <f t="shared" si="102"/>
        <v>0</v>
      </c>
      <c r="AB201" s="353">
        <v>0</v>
      </c>
      <c r="AC201" s="354"/>
      <c r="AD201" s="355">
        <f t="shared" si="103"/>
        <v>0</v>
      </c>
      <c r="AE201" s="353">
        <v>4</v>
      </c>
      <c r="AF201" s="354"/>
      <c r="AG201" s="355">
        <f t="shared" si="104"/>
        <v>12</v>
      </c>
      <c r="AH201" s="353">
        <v>4</v>
      </c>
      <c r="AI201" s="354"/>
      <c r="AJ201" s="355">
        <f t="shared" si="105"/>
        <v>20</v>
      </c>
      <c r="AK201" s="353">
        <v>3</v>
      </c>
      <c r="AL201" s="354"/>
      <c r="AM201" s="355">
        <f t="shared" si="106"/>
        <v>12</v>
      </c>
      <c r="AN201" s="353">
        <v>2</v>
      </c>
      <c r="AO201" s="354"/>
      <c r="AP201" s="355">
        <f t="shared" si="107"/>
        <v>4</v>
      </c>
      <c r="AQ201" s="353">
        <v>2</v>
      </c>
      <c r="AR201" s="354"/>
      <c r="AS201" s="355">
        <f t="shared" si="108"/>
        <v>6</v>
      </c>
      <c r="AT201" s="353">
        <v>2</v>
      </c>
      <c r="AU201" s="354"/>
      <c r="AV201" s="355">
        <f t="shared" si="109"/>
        <v>6</v>
      </c>
      <c r="AW201" s="353">
        <v>1</v>
      </c>
      <c r="AX201" s="354"/>
      <c r="AY201" s="355">
        <f t="shared" si="110"/>
        <v>2</v>
      </c>
      <c r="AZ201" s="353">
        <v>0</v>
      </c>
      <c r="BA201" s="354"/>
      <c r="BB201" s="355">
        <f t="shared" si="111"/>
        <v>0</v>
      </c>
      <c r="BC201" s="353">
        <v>0</v>
      </c>
      <c r="BD201" s="354"/>
      <c r="BE201" s="355">
        <f t="shared" si="112"/>
        <v>0</v>
      </c>
      <c r="BF201" s="353">
        <v>0</v>
      </c>
      <c r="BG201" s="354"/>
      <c r="BH201" s="355">
        <f t="shared" si="113"/>
        <v>0</v>
      </c>
      <c r="BI201" s="353">
        <v>4</v>
      </c>
      <c r="BJ201" s="354"/>
      <c r="BK201" s="355">
        <f t="shared" si="114"/>
        <v>4</v>
      </c>
      <c r="BL201" s="356">
        <v>2</v>
      </c>
      <c r="BM201" s="357">
        <f t="shared" si="72"/>
        <v>158</v>
      </c>
      <c r="BO201" s="357">
        <f t="shared" si="73"/>
        <v>4</v>
      </c>
      <c r="BP201" s="357">
        <f t="shared" si="74"/>
        <v>46</v>
      </c>
      <c r="BQ201" s="357">
        <f t="shared" si="75"/>
        <v>96</v>
      </c>
      <c r="BR201" s="357">
        <f t="shared" si="76"/>
        <v>12</v>
      </c>
      <c r="BT201" s="329"/>
    </row>
    <row r="202" spans="1:72" x14ac:dyDescent="0.25">
      <c r="A202" s="324"/>
      <c r="B202" s="101" t="s">
        <v>517</v>
      </c>
      <c r="C202" s="261"/>
      <c r="D202" s="353">
        <v>0</v>
      </c>
      <c r="E202" s="354"/>
      <c r="F202" s="355">
        <f t="shared" si="71"/>
        <v>0</v>
      </c>
      <c r="G202" s="353">
        <v>0</v>
      </c>
      <c r="H202" s="354"/>
      <c r="I202" s="355">
        <f t="shared" si="96"/>
        <v>0</v>
      </c>
      <c r="J202" s="353">
        <v>1</v>
      </c>
      <c r="K202" s="354"/>
      <c r="L202" s="355">
        <f t="shared" si="97"/>
        <v>2</v>
      </c>
      <c r="M202" s="353">
        <v>0</v>
      </c>
      <c r="N202" s="354"/>
      <c r="O202" s="355">
        <f t="shared" si="98"/>
        <v>0</v>
      </c>
      <c r="P202" s="353">
        <v>0</v>
      </c>
      <c r="Q202" s="354"/>
      <c r="R202" s="355">
        <f t="shared" si="99"/>
        <v>0</v>
      </c>
      <c r="S202" s="353">
        <v>1</v>
      </c>
      <c r="T202" s="354"/>
      <c r="U202" s="355">
        <f t="shared" si="100"/>
        <v>5</v>
      </c>
      <c r="V202" s="353">
        <v>2</v>
      </c>
      <c r="W202" s="354"/>
      <c r="X202" s="355">
        <f t="shared" si="101"/>
        <v>6</v>
      </c>
      <c r="Y202" s="353">
        <v>0</v>
      </c>
      <c r="Z202" s="354"/>
      <c r="AA202" s="355">
        <f t="shared" si="102"/>
        <v>0</v>
      </c>
      <c r="AB202" s="353">
        <v>0</v>
      </c>
      <c r="AC202" s="354"/>
      <c r="AD202" s="355">
        <f t="shared" si="103"/>
        <v>0</v>
      </c>
      <c r="AE202" s="353">
        <v>4</v>
      </c>
      <c r="AF202" s="354"/>
      <c r="AG202" s="355">
        <f t="shared" si="104"/>
        <v>12</v>
      </c>
      <c r="AH202" s="353">
        <v>4</v>
      </c>
      <c r="AI202" s="354"/>
      <c r="AJ202" s="355">
        <f t="shared" si="105"/>
        <v>20</v>
      </c>
      <c r="AK202" s="353">
        <v>4</v>
      </c>
      <c r="AL202" s="354"/>
      <c r="AM202" s="355">
        <f t="shared" si="106"/>
        <v>16</v>
      </c>
      <c r="AN202" s="353">
        <v>2</v>
      </c>
      <c r="AO202" s="354"/>
      <c r="AP202" s="355">
        <f t="shared" si="107"/>
        <v>4</v>
      </c>
      <c r="AQ202" s="353">
        <v>2</v>
      </c>
      <c r="AR202" s="354"/>
      <c r="AS202" s="355">
        <f t="shared" si="108"/>
        <v>6</v>
      </c>
      <c r="AT202" s="353">
        <v>2</v>
      </c>
      <c r="AU202" s="354"/>
      <c r="AV202" s="355">
        <f t="shared" si="109"/>
        <v>6</v>
      </c>
      <c r="AW202" s="353">
        <v>1</v>
      </c>
      <c r="AX202" s="354"/>
      <c r="AY202" s="355">
        <f t="shared" si="110"/>
        <v>2</v>
      </c>
      <c r="AZ202" s="353">
        <v>0</v>
      </c>
      <c r="BA202" s="354"/>
      <c r="BB202" s="355">
        <f t="shared" si="111"/>
        <v>0</v>
      </c>
      <c r="BC202" s="353">
        <v>0</v>
      </c>
      <c r="BD202" s="354"/>
      <c r="BE202" s="355">
        <f t="shared" si="112"/>
        <v>0</v>
      </c>
      <c r="BF202" s="353">
        <v>0</v>
      </c>
      <c r="BG202" s="354"/>
      <c r="BH202" s="355">
        <f t="shared" si="113"/>
        <v>0</v>
      </c>
      <c r="BI202" s="353">
        <v>4</v>
      </c>
      <c r="BJ202" s="354"/>
      <c r="BK202" s="355">
        <f t="shared" si="114"/>
        <v>4</v>
      </c>
      <c r="BL202" s="356">
        <v>2</v>
      </c>
      <c r="BM202" s="357">
        <f t="shared" si="72"/>
        <v>166</v>
      </c>
      <c r="BO202" s="357">
        <f t="shared" si="73"/>
        <v>4</v>
      </c>
      <c r="BP202" s="357">
        <f t="shared" si="74"/>
        <v>46</v>
      </c>
      <c r="BQ202" s="357">
        <f t="shared" si="75"/>
        <v>104</v>
      </c>
      <c r="BR202" s="357">
        <f t="shared" si="76"/>
        <v>12</v>
      </c>
      <c r="BT202" s="329"/>
    </row>
    <row r="203" spans="1:72" x14ac:dyDescent="0.25">
      <c r="A203" s="324"/>
      <c r="B203" s="101" t="s">
        <v>518</v>
      </c>
      <c r="C203" s="261"/>
      <c r="D203" s="353">
        <v>0</v>
      </c>
      <c r="E203" s="354"/>
      <c r="F203" s="355">
        <f t="shared" si="71"/>
        <v>0</v>
      </c>
      <c r="G203" s="353">
        <v>0</v>
      </c>
      <c r="H203" s="354"/>
      <c r="I203" s="355">
        <f t="shared" si="96"/>
        <v>0</v>
      </c>
      <c r="J203" s="353">
        <v>1</v>
      </c>
      <c r="K203" s="354"/>
      <c r="L203" s="355">
        <f t="shared" si="97"/>
        <v>2</v>
      </c>
      <c r="M203" s="353">
        <v>0</v>
      </c>
      <c r="N203" s="354"/>
      <c r="O203" s="355">
        <f t="shared" si="98"/>
        <v>0</v>
      </c>
      <c r="P203" s="353">
        <v>0</v>
      </c>
      <c r="Q203" s="354"/>
      <c r="R203" s="355">
        <f t="shared" si="99"/>
        <v>0</v>
      </c>
      <c r="S203" s="353">
        <v>1</v>
      </c>
      <c r="T203" s="354"/>
      <c r="U203" s="355">
        <f t="shared" si="100"/>
        <v>5</v>
      </c>
      <c r="V203" s="353">
        <v>2</v>
      </c>
      <c r="W203" s="354"/>
      <c r="X203" s="355">
        <f t="shared" si="101"/>
        <v>6</v>
      </c>
      <c r="Y203" s="353">
        <v>0</v>
      </c>
      <c r="Z203" s="354"/>
      <c r="AA203" s="355">
        <f t="shared" si="102"/>
        <v>0</v>
      </c>
      <c r="AB203" s="353">
        <v>0</v>
      </c>
      <c r="AC203" s="354"/>
      <c r="AD203" s="355">
        <f t="shared" si="103"/>
        <v>0</v>
      </c>
      <c r="AE203" s="353">
        <v>2</v>
      </c>
      <c r="AF203" s="354"/>
      <c r="AG203" s="355">
        <f t="shared" si="104"/>
        <v>6</v>
      </c>
      <c r="AH203" s="353">
        <v>3</v>
      </c>
      <c r="AI203" s="354"/>
      <c r="AJ203" s="355">
        <f t="shared" si="105"/>
        <v>15</v>
      </c>
      <c r="AK203" s="353">
        <v>3</v>
      </c>
      <c r="AL203" s="354"/>
      <c r="AM203" s="355">
        <f t="shared" si="106"/>
        <v>12</v>
      </c>
      <c r="AN203" s="353">
        <v>2</v>
      </c>
      <c r="AO203" s="354"/>
      <c r="AP203" s="355">
        <f t="shared" si="107"/>
        <v>4</v>
      </c>
      <c r="AQ203" s="353">
        <v>0</v>
      </c>
      <c r="AR203" s="354"/>
      <c r="AS203" s="355">
        <f t="shared" si="108"/>
        <v>0</v>
      </c>
      <c r="AT203" s="353">
        <v>2</v>
      </c>
      <c r="AU203" s="354"/>
      <c r="AV203" s="355">
        <f t="shared" si="109"/>
        <v>6</v>
      </c>
      <c r="AW203" s="353">
        <v>1</v>
      </c>
      <c r="AX203" s="354"/>
      <c r="AY203" s="355">
        <f t="shared" si="110"/>
        <v>2</v>
      </c>
      <c r="AZ203" s="353">
        <v>0</v>
      </c>
      <c r="BA203" s="354"/>
      <c r="BB203" s="355">
        <f t="shared" si="111"/>
        <v>0</v>
      </c>
      <c r="BC203" s="353">
        <v>0</v>
      </c>
      <c r="BD203" s="354"/>
      <c r="BE203" s="355">
        <f t="shared" si="112"/>
        <v>0</v>
      </c>
      <c r="BF203" s="353">
        <v>0</v>
      </c>
      <c r="BG203" s="354"/>
      <c r="BH203" s="355">
        <f t="shared" si="113"/>
        <v>0</v>
      </c>
      <c r="BI203" s="353">
        <v>5</v>
      </c>
      <c r="BJ203" s="354"/>
      <c r="BK203" s="355">
        <f t="shared" si="114"/>
        <v>5</v>
      </c>
      <c r="BL203" s="356">
        <v>3</v>
      </c>
      <c r="BM203" s="357">
        <f t="shared" si="72"/>
        <v>189</v>
      </c>
      <c r="BO203" s="357">
        <f t="shared" si="73"/>
        <v>6</v>
      </c>
      <c r="BP203" s="357">
        <f t="shared" si="74"/>
        <v>51</v>
      </c>
      <c r="BQ203" s="357">
        <f t="shared" si="75"/>
        <v>111</v>
      </c>
      <c r="BR203" s="357">
        <f t="shared" si="76"/>
        <v>21</v>
      </c>
      <c r="BT203" s="329"/>
    </row>
    <row r="204" spans="1:72" x14ac:dyDescent="0.25">
      <c r="A204" s="324"/>
      <c r="B204" s="101" t="s">
        <v>519</v>
      </c>
      <c r="C204" s="261"/>
      <c r="D204" s="353">
        <v>0</v>
      </c>
      <c r="E204" s="354"/>
      <c r="F204" s="355">
        <f t="shared" si="71"/>
        <v>0</v>
      </c>
      <c r="G204" s="353">
        <v>0</v>
      </c>
      <c r="H204" s="354"/>
      <c r="I204" s="355">
        <f t="shared" si="96"/>
        <v>0</v>
      </c>
      <c r="J204" s="353">
        <v>1</v>
      </c>
      <c r="K204" s="354"/>
      <c r="L204" s="355">
        <f t="shared" si="97"/>
        <v>2</v>
      </c>
      <c r="M204" s="353">
        <v>0</v>
      </c>
      <c r="N204" s="354"/>
      <c r="O204" s="355">
        <f t="shared" si="98"/>
        <v>0</v>
      </c>
      <c r="P204" s="353">
        <v>1</v>
      </c>
      <c r="Q204" s="354"/>
      <c r="R204" s="355">
        <f t="shared" si="99"/>
        <v>2</v>
      </c>
      <c r="S204" s="353">
        <v>1</v>
      </c>
      <c r="T204" s="354"/>
      <c r="U204" s="355">
        <f t="shared" si="100"/>
        <v>5</v>
      </c>
      <c r="V204" s="353">
        <v>2</v>
      </c>
      <c r="W204" s="354"/>
      <c r="X204" s="355">
        <f t="shared" si="101"/>
        <v>6</v>
      </c>
      <c r="Y204" s="353">
        <v>0</v>
      </c>
      <c r="Z204" s="354"/>
      <c r="AA204" s="355">
        <f t="shared" si="102"/>
        <v>0</v>
      </c>
      <c r="AB204" s="353">
        <v>0</v>
      </c>
      <c r="AC204" s="354"/>
      <c r="AD204" s="355">
        <f t="shared" si="103"/>
        <v>0</v>
      </c>
      <c r="AE204" s="353">
        <v>2</v>
      </c>
      <c r="AF204" s="354"/>
      <c r="AG204" s="355">
        <f t="shared" si="104"/>
        <v>6</v>
      </c>
      <c r="AH204" s="353">
        <v>2</v>
      </c>
      <c r="AI204" s="354"/>
      <c r="AJ204" s="355">
        <f t="shared" si="105"/>
        <v>10</v>
      </c>
      <c r="AK204" s="353">
        <v>3</v>
      </c>
      <c r="AL204" s="354"/>
      <c r="AM204" s="355">
        <f t="shared" si="106"/>
        <v>12</v>
      </c>
      <c r="AN204" s="353">
        <v>2</v>
      </c>
      <c r="AO204" s="354"/>
      <c r="AP204" s="355">
        <f t="shared" si="107"/>
        <v>4</v>
      </c>
      <c r="AQ204" s="353">
        <v>0</v>
      </c>
      <c r="AR204" s="354"/>
      <c r="AS204" s="355">
        <f t="shared" si="108"/>
        <v>0</v>
      </c>
      <c r="AT204" s="353">
        <v>2</v>
      </c>
      <c r="AU204" s="354"/>
      <c r="AV204" s="355">
        <f t="shared" si="109"/>
        <v>6</v>
      </c>
      <c r="AW204" s="353">
        <v>2</v>
      </c>
      <c r="AX204" s="354"/>
      <c r="AY204" s="355">
        <f t="shared" si="110"/>
        <v>4</v>
      </c>
      <c r="AZ204" s="353">
        <v>0</v>
      </c>
      <c r="BA204" s="354"/>
      <c r="BB204" s="355">
        <f t="shared" si="111"/>
        <v>0</v>
      </c>
      <c r="BC204" s="353">
        <v>0</v>
      </c>
      <c r="BD204" s="354"/>
      <c r="BE204" s="355">
        <f t="shared" si="112"/>
        <v>0</v>
      </c>
      <c r="BF204" s="353">
        <v>0</v>
      </c>
      <c r="BG204" s="354"/>
      <c r="BH204" s="355">
        <f t="shared" si="113"/>
        <v>0</v>
      </c>
      <c r="BI204" s="353">
        <v>3</v>
      </c>
      <c r="BJ204" s="354"/>
      <c r="BK204" s="355">
        <f t="shared" si="114"/>
        <v>3</v>
      </c>
      <c r="BL204" s="356">
        <v>3</v>
      </c>
      <c r="BM204" s="357">
        <f t="shared" si="72"/>
        <v>180</v>
      </c>
      <c r="BO204" s="357">
        <f t="shared" si="73"/>
        <v>12</v>
      </c>
      <c r="BP204" s="357">
        <f t="shared" si="74"/>
        <v>51</v>
      </c>
      <c r="BQ204" s="357">
        <f t="shared" si="75"/>
        <v>96</v>
      </c>
      <c r="BR204" s="357">
        <f t="shared" si="76"/>
        <v>21</v>
      </c>
      <c r="BT204" s="329"/>
    </row>
    <row r="205" spans="1:72" x14ac:dyDescent="0.25">
      <c r="A205" s="324"/>
      <c r="B205" s="101" t="s">
        <v>520</v>
      </c>
      <c r="C205" s="261"/>
      <c r="D205" s="353">
        <v>0</v>
      </c>
      <c r="E205" s="354"/>
      <c r="F205" s="355">
        <f t="shared" si="71"/>
        <v>0</v>
      </c>
      <c r="G205" s="353">
        <v>0</v>
      </c>
      <c r="H205" s="354"/>
      <c r="I205" s="355">
        <f t="shared" si="96"/>
        <v>0</v>
      </c>
      <c r="J205" s="353">
        <v>1</v>
      </c>
      <c r="K205" s="354"/>
      <c r="L205" s="355">
        <f t="shared" si="97"/>
        <v>2</v>
      </c>
      <c r="M205" s="353">
        <v>0</v>
      </c>
      <c r="N205" s="354"/>
      <c r="O205" s="355">
        <f t="shared" si="98"/>
        <v>0</v>
      </c>
      <c r="P205" s="353">
        <v>1</v>
      </c>
      <c r="Q205" s="354"/>
      <c r="R205" s="355">
        <f t="shared" si="99"/>
        <v>2</v>
      </c>
      <c r="S205" s="353">
        <v>1</v>
      </c>
      <c r="T205" s="354"/>
      <c r="U205" s="355">
        <f t="shared" si="100"/>
        <v>5</v>
      </c>
      <c r="V205" s="353">
        <v>2</v>
      </c>
      <c r="W205" s="354"/>
      <c r="X205" s="355">
        <f t="shared" si="101"/>
        <v>6</v>
      </c>
      <c r="Y205" s="353">
        <v>0</v>
      </c>
      <c r="Z205" s="354"/>
      <c r="AA205" s="355">
        <f t="shared" si="102"/>
        <v>0</v>
      </c>
      <c r="AB205" s="353">
        <v>0</v>
      </c>
      <c r="AC205" s="354"/>
      <c r="AD205" s="355">
        <f t="shared" si="103"/>
        <v>0</v>
      </c>
      <c r="AE205" s="353">
        <v>2</v>
      </c>
      <c r="AF205" s="354"/>
      <c r="AG205" s="355">
        <f t="shared" si="104"/>
        <v>6</v>
      </c>
      <c r="AH205" s="353">
        <v>2</v>
      </c>
      <c r="AI205" s="354"/>
      <c r="AJ205" s="355">
        <f t="shared" si="105"/>
        <v>10</v>
      </c>
      <c r="AK205" s="353">
        <v>3</v>
      </c>
      <c r="AL205" s="354"/>
      <c r="AM205" s="355">
        <f t="shared" si="106"/>
        <v>12</v>
      </c>
      <c r="AN205" s="353">
        <v>2</v>
      </c>
      <c r="AO205" s="354"/>
      <c r="AP205" s="355">
        <f t="shared" si="107"/>
        <v>4</v>
      </c>
      <c r="AQ205" s="353">
        <v>0</v>
      </c>
      <c r="AR205" s="354"/>
      <c r="AS205" s="355">
        <f t="shared" si="108"/>
        <v>0</v>
      </c>
      <c r="AT205" s="353">
        <v>2</v>
      </c>
      <c r="AU205" s="354"/>
      <c r="AV205" s="355">
        <f t="shared" si="109"/>
        <v>6</v>
      </c>
      <c r="AW205" s="353">
        <v>2</v>
      </c>
      <c r="AX205" s="354"/>
      <c r="AY205" s="355">
        <f t="shared" si="110"/>
        <v>4</v>
      </c>
      <c r="AZ205" s="353">
        <v>0</v>
      </c>
      <c r="BA205" s="354"/>
      <c r="BB205" s="355">
        <f t="shared" si="111"/>
        <v>0</v>
      </c>
      <c r="BC205" s="353">
        <v>0</v>
      </c>
      <c r="BD205" s="354"/>
      <c r="BE205" s="355">
        <f t="shared" si="112"/>
        <v>0</v>
      </c>
      <c r="BF205" s="353">
        <v>0</v>
      </c>
      <c r="BG205" s="354"/>
      <c r="BH205" s="355">
        <f t="shared" si="113"/>
        <v>0</v>
      </c>
      <c r="BI205" s="353">
        <v>3</v>
      </c>
      <c r="BJ205" s="354"/>
      <c r="BK205" s="355">
        <f t="shared" si="114"/>
        <v>3</v>
      </c>
      <c r="BL205" s="356">
        <v>3</v>
      </c>
      <c r="BM205" s="357">
        <f t="shared" si="72"/>
        <v>180</v>
      </c>
      <c r="BO205" s="357">
        <f t="shared" si="73"/>
        <v>12</v>
      </c>
      <c r="BP205" s="357">
        <f t="shared" si="74"/>
        <v>51</v>
      </c>
      <c r="BQ205" s="357">
        <f t="shared" si="75"/>
        <v>96</v>
      </c>
      <c r="BR205" s="357">
        <f t="shared" si="76"/>
        <v>21</v>
      </c>
      <c r="BT205" s="329"/>
    </row>
    <row r="206" spans="1:72" x14ac:dyDescent="0.25">
      <c r="A206" s="324"/>
      <c r="B206" s="101" t="s">
        <v>521</v>
      </c>
      <c r="C206" s="261"/>
      <c r="D206" s="353">
        <v>0</v>
      </c>
      <c r="E206" s="354"/>
      <c r="F206" s="355">
        <f t="shared" si="71"/>
        <v>0</v>
      </c>
      <c r="G206" s="353">
        <v>0</v>
      </c>
      <c r="H206" s="354"/>
      <c r="I206" s="355">
        <f t="shared" si="96"/>
        <v>0</v>
      </c>
      <c r="J206" s="353">
        <v>1</v>
      </c>
      <c r="K206" s="354"/>
      <c r="L206" s="355">
        <f t="shared" si="97"/>
        <v>2</v>
      </c>
      <c r="M206" s="353">
        <v>0</v>
      </c>
      <c r="N206" s="354"/>
      <c r="O206" s="355">
        <f t="shared" si="98"/>
        <v>0</v>
      </c>
      <c r="P206" s="353">
        <v>1</v>
      </c>
      <c r="Q206" s="354"/>
      <c r="R206" s="355">
        <f t="shared" si="99"/>
        <v>2</v>
      </c>
      <c r="S206" s="353">
        <v>1</v>
      </c>
      <c r="T206" s="354"/>
      <c r="U206" s="355">
        <f t="shared" si="100"/>
        <v>5</v>
      </c>
      <c r="V206" s="353">
        <v>2</v>
      </c>
      <c r="W206" s="354"/>
      <c r="X206" s="355">
        <f t="shared" si="101"/>
        <v>6</v>
      </c>
      <c r="Y206" s="353">
        <v>0</v>
      </c>
      <c r="Z206" s="354"/>
      <c r="AA206" s="355">
        <f t="shared" si="102"/>
        <v>0</v>
      </c>
      <c r="AB206" s="353">
        <v>0</v>
      </c>
      <c r="AC206" s="354"/>
      <c r="AD206" s="355">
        <f t="shared" si="103"/>
        <v>0</v>
      </c>
      <c r="AE206" s="353">
        <v>2</v>
      </c>
      <c r="AF206" s="354"/>
      <c r="AG206" s="355">
        <f t="shared" si="104"/>
        <v>6</v>
      </c>
      <c r="AH206" s="353">
        <v>2</v>
      </c>
      <c r="AI206" s="354"/>
      <c r="AJ206" s="355">
        <f t="shared" si="105"/>
        <v>10</v>
      </c>
      <c r="AK206" s="353">
        <v>4</v>
      </c>
      <c r="AL206" s="354"/>
      <c r="AM206" s="355">
        <f t="shared" si="106"/>
        <v>16</v>
      </c>
      <c r="AN206" s="353">
        <v>3</v>
      </c>
      <c r="AO206" s="354"/>
      <c r="AP206" s="355">
        <f t="shared" si="107"/>
        <v>6</v>
      </c>
      <c r="AQ206" s="353">
        <v>0</v>
      </c>
      <c r="AR206" s="354"/>
      <c r="AS206" s="355">
        <f t="shared" si="108"/>
        <v>0</v>
      </c>
      <c r="AT206" s="353">
        <v>2</v>
      </c>
      <c r="AU206" s="354"/>
      <c r="AV206" s="355">
        <f t="shared" si="109"/>
        <v>6</v>
      </c>
      <c r="AW206" s="353">
        <v>2</v>
      </c>
      <c r="AX206" s="354"/>
      <c r="AY206" s="355">
        <f t="shared" si="110"/>
        <v>4</v>
      </c>
      <c r="AZ206" s="353">
        <v>0</v>
      </c>
      <c r="BA206" s="354"/>
      <c r="BB206" s="355">
        <f t="shared" si="111"/>
        <v>0</v>
      </c>
      <c r="BC206" s="353">
        <v>0</v>
      </c>
      <c r="BD206" s="354"/>
      <c r="BE206" s="355">
        <f t="shared" si="112"/>
        <v>0</v>
      </c>
      <c r="BF206" s="353">
        <v>0</v>
      </c>
      <c r="BG206" s="354"/>
      <c r="BH206" s="355">
        <f t="shared" si="113"/>
        <v>0</v>
      </c>
      <c r="BI206" s="353">
        <v>3</v>
      </c>
      <c r="BJ206" s="354"/>
      <c r="BK206" s="355">
        <f t="shared" si="114"/>
        <v>3</v>
      </c>
      <c r="BL206" s="356">
        <v>3</v>
      </c>
      <c r="BM206" s="357">
        <f t="shared" si="72"/>
        <v>198</v>
      </c>
      <c r="BO206" s="357">
        <f t="shared" si="73"/>
        <v>12</v>
      </c>
      <c r="BP206" s="357">
        <f t="shared" si="74"/>
        <v>51</v>
      </c>
      <c r="BQ206" s="357">
        <f t="shared" si="75"/>
        <v>114</v>
      </c>
      <c r="BR206" s="357">
        <f t="shared" si="76"/>
        <v>21</v>
      </c>
      <c r="BT206" s="329"/>
    </row>
    <row r="207" spans="1:72" x14ac:dyDescent="0.25">
      <c r="A207" s="324"/>
      <c r="B207" s="101" t="s">
        <v>522</v>
      </c>
      <c r="C207" s="261"/>
      <c r="D207" s="353">
        <v>0</v>
      </c>
      <c r="E207" s="354"/>
      <c r="F207" s="355">
        <f t="shared" si="71"/>
        <v>0</v>
      </c>
      <c r="G207" s="353">
        <v>0</v>
      </c>
      <c r="H207" s="354"/>
      <c r="I207" s="355">
        <f t="shared" si="96"/>
        <v>0</v>
      </c>
      <c r="J207" s="353">
        <v>1</v>
      </c>
      <c r="K207" s="354"/>
      <c r="L207" s="355">
        <f t="shared" si="97"/>
        <v>2</v>
      </c>
      <c r="M207" s="353">
        <v>0</v>
      </c>
      <c r="N207" s="354"/>
      <c r="O207" s="355">
        <f t="shared" si="98"/>
        <v>0</v>
      </c>
      <c r="P207" s="353">
        <v>0</v>
      </c>
      <c r="Q207" s="354"/>
      <c r="R207" s="355">
        <f t="shared" si="99"/>
        <v>0</v>
      </c>
      <c r="S207" s="353">
        <v>1</v>
      </c>
      <c r="T207" s="354"/>
      <c r="U207" s="355">
        <f t="shared" si="100"/>
        <v>5</v>
      </c>
      <c r="V207" s="353">
        <v>2</v>
      </c>
      <c r="W207" s="354"/>
      <c r="X207" s="355">
        <f t="shared" si="101"/>
        <v>6</v>
      </c>
      <c r="Y207" s="353">
        <v>0</v>
      </c>
      <c r="Z207" s="354"/>
      <c r="AA207" s="355">
        <f t="shared" si="102"/>
        <v>0</v>
      </c>
      <c r="AB207" s="353">
        <v>0</v>
      </c>
      <c r="AC207" s="354"/>
      <c r="AD207" s="355">
        <f t="shared" si="103"/>
        <v>0</v>
      </c>
      <c r="AE207" s="353">
        <v>4</v>
      </c>
      <c r="AF207" s="354"/>
      <c r="AG207" s="355">
        <f t="shared" si="104"/>
        <v>12</v>
      </c>
      <c r="AH207" s="353">
        <v>2</v>
      </c>
      <c r="AI207" s="354"/>
      <c r="AJ207" s="355">
        <f t="shared" si="105"/>
        <v>10</v>
      </c>
      <c r="AK207" s="353">
        <v>2</v>
      </c>
      <c r="AL207" s="354"/>
      <c r="AM207" s="355">
        <f t="shared" si="106"/>
        <v>8</v>
      </c>
      <c r="AN207" s="353">
        <v>2</v>
      </c>
      <c r="AO207" s="354"/>
      <c r="AP207" s="355">
        <f t="shared" si="107"/>
        <v>4</v>
      </c>
      <c r="AQ207" s="353">
        <v>0</v>
      </c>
      <c r="AR207" s="354"/>
      <c r="AS207" s="355">
        <f t="shared" si="108"/>
        <v>0</v>
      </c>
      <c r="AT207" s="353">
        <v>2</v>
      </c>
      <c r="AU207" s="354"/>
      <c r="AV207" s="355">
        <f t="shared" si="109"/>
        <v>6</v>
      </c>
      <c r="AW207" s="353">
        <v>3</v>
      </c>
      <c r="AX207" s="354"/>
      <c r="AY207" s="355">
        <f t="shared" si="110"/>
        <v>6</v>
      </c>
      <c r="AZ207" s="353">
        <v>0</v>
      </c>
      <c r="BA207" s="354"/>
      <c r="BB207" s="355">
        <f t="shared" si="111"/>
        <v>0</v>
      </c>
      <c r="BC207" s="353">
        <v>0</v>
      </c>
      <c r="BD207" s="354"/>
      <c r="BE207" s="355">
        <f t="shared" si="112"/>
        <v>0</v>
      </c>
      <c r="BF207" s="353">
        <v>0</v>
      </c>
      <c r="BG207" s="354"/>
      <c r="BH207" s="355">
        <f t="shared" si="113"/>
        <v>0</v>
      </c>
      <c r="BI207" s="353">
        <v>2</v>
      </c>
      <c r="BJ207" s="354"/>
      <c r="BK207" s="355">
        <f t="shared" si="114"/>
        <v>2</v>
      </c>
      <c r="BL207" s="356">
        <v>2</v>
      </c>
      <c r="BM207" s="357">
        <f t="shared" si="72"/>
        <v>122</v>
      </c>
      <c r="BO207" s="357">
        <f t="shared" si="73"/>
        <v>4</v>
      </c>
      <c r="BP207" s="357">
        <f t="shared" si="74"/>
        <v>46</v>
      </c>
      <c r="BQ207" s="357">
        <f t="shared" si="75"/>
        <v>56</v>
      </c>
      <c r="BR207" s="357">
        <f t="shared" si="76"/>
        <v>16</v>
      </c>
      <c r="BT207" s="329"/>
    </row>
    <row r="208" spans="1:72" x14ac:dyDescent="0.25">
      <c r="A208" s="324"/>
      <c r="B208" s="101" t="s">
        <v>523</v>
      </c>
      <c r="C208" s="261"/>
      <c r="D208" s="353">
        <v>0</v>
      </c>
      <c r="E208" s="354"/>
      <c r="F208" s="355">
        <f t="shared" si="71"/>
        <v>0</v>
      </c>
      <c r="G208" s="353">
        <v>0</v>
      </c>
      <c r="H208" s="354"/>
      <c r="I208" s="355">
        <f t="shared" si="96"/>
        <v>0</v>
      </c>
      <c r="J208" s="353">
        <v>1</v>
      </c>
      <c r="K208" s="354"/>
      <c r="L208" s="355">
        <f t="shared" si="97"/>
        <v>2</v>
      </c>
      <c r="M208" s="353">
        <v>0</v>
      </c>
      <c r="N208" s="354"/>
      <c r="O208" s="355">
        <f t="shared" si="98"/>
        <v>0</v>
      </c>
      <c r="P208" s="353">
        <v>0</v>
      </c>
      <c r="Q208" s="354"/>
      <c r="R208" s="355">
        <f t="shared" si="99"/>
        <v>0</v>
      </c>
      <c r="S208" s="353">
        <v>1</v>
      </c>
      <c r="T208" s="354"/>
      <c r="U208" s="355">
        <f t="shared" si="100"/>
        <v>5</v>
      </c>
      <c r="V208" s="353">
        <v>2</v>
      </c>
      <c r="W208" s="354"/>
      <c r="X208" s="355">
        <f t="shared" si="101"/>
        <v>6</v>
      </c>
      <c r="Y208" s="353">
        <v>0</v>
      </c>
      <c r="Z208" s="354"/>
      <c r="AA208" s="355">
        <f t="shared" si="102"/>
        <v>0</v>
      </c>
      <c r="AB208" s="353">
        <v>0</v>
      </c>
      <c r="AC208" s="354"/>
      <c r="AD208" s="355">
        <f t="shared" si="103"/>
        <v>0</v>
      </c>
      <c r="AE208" s="353">
        <v>4</v>
      </c>
      <c r="AF208" s="354"/>
      <c r="AG208" s="355">
        <f t="shared" si="104"/>
        <v>12</v>
      </c>
      <c r="AH208" s="353">
        <v>2</v>
      </c>
      <c r="AI208" s="354"/>
      <c r="AJ208" s="355">
        <f t="shared" si="105"/>
        <v>10</v>
      </c>
      <c r="AK208" s="353">
        <v>3</v>
      </c>
      <c r="AL208" s="354"/>
      <c r="AM208" s="355">
        <f t="shared" si="106"/>
        <v>12</v>
      </c>
      <c r="AN208" s="353">
        <v>2</v>
      </c>
      <c r="AO208" s="354"/>
      <c r="AP208" s="355">
        <f t="shared" si="107"/>
        <v>4</v>
      </c>
      <c r="AQ208" s="353">
        <v>0</v>
      </c>
      <c r="AR208" s="354"/>
      <c r="AS208" s="355">
        <f t="shared" si="108"/>
        <v>0</v>
      </c>
      <c r="AT208" s="353">
        <v>2</v>
      </c>
      <c r="AU208" s="354"/>
      <c r="AV208" s="355">
        <f t="shared" si="109"/>
        <v>6</v>
      </c>
      <c r="AW208" s="353">
        <v>3</v>
      </c>
      <c r="AX208" s="354"/>
      <c r="AY208" s="355">
        <f t="shared" si="110"/>
        <v>6</v>
      </c>
      <c r="AZ208" s="353">
        <v>0</v>
      </c>
      <c r="BA208" s="354"/>
      <c r="BB208" s="355">
        <f t="shared" si="111"/>
        <v>0</v>
      </c>
      <c r="BC208" s="353">
        <v>2</v>
      </c>
      <c r="BD208" s="354"/>
      <c r="BE208" s="355">
        <f t="shared" si="112"/>
        <v>8</v>
      </c>
      <c r="BF208" s="353">
        <v>0</v>
      </c>
      <c r="BG208" s="354"/>
      <c r="BH208" s="355">
        <f t="shared" si="113"/>
        <v>0</v>
      </c>
      <c r="BI208" s="353">
        <v>2</v>
      </c>
      <c r="BJ208" s="354"/>
      <c r="BK208" s="355">
        <f t="shared" si="114"/>
        <v>2</v>
      </c>
      <c r="BL208" s="356">
        <v>3</v>
      </c>
      <c r="BM208" s="357">
        <f t="shared" si="72"/>
        <v>219</v>
      </c>
      <c r="BO208" s="357">
        <f t="shared" si="73"/>
        <v>6</v>
      </c>
      <c r="BP208" s="357">
        <f t="shared" si="74"/>
        <v>69</v>
      </c>
      <c r="BQ208" s="357">
        <f t="shared" si="75"/>
        <v>96</v>
      </c>
      <c r="BR208" s="357">
        <f t="shared" si="76"/>
        <v>48</v>
      </c>
      <c r="BT208" s="329"/>
    </row>
    <row r="209" spans="1:72" x14ac:dyDescent="0.25">
      <c r="A209" s="324"/>
      <c r="B209" s="101" t="s">
        <v>524</v>
      </c>
      <c r="C209" s="261"/>
      <c r="D209" s="353">
        <v>0</v>
      </c>
      <c r="E209" s="354"/>
      <c r="F209" s="355">
        <f t="shared" si="71"/>
        <v>0</v>
      </c>
      <c r="G209" s="353">
        <v>0</v>
      </c>
      <c r="H209" s="354"/>
      <c r="I209" s="355">
        <f t="shared" si="96"/>
        <v>0</v>
      </c>
      <c r="J209" s="353">
        <v>1</v>
      </c>
      <c r="K209" s="354"/>
      <c r="L209" s="355">
        <f t="shared" si="97"/>
        <v>2</v>
      </c>
      <c r="M209" s="353">
        <v>0</v>
      </c>
      <c r="N209" s="354"/>
      <c r="O209" s="355">
        <f t="shared" si="98"/>
        <v>0</v>
      </c>
      <c r="P209" s="353">
        <v>0</v>
      </c>
      <c r="Q209" s="354"/>
      <c r="R209" s="355">
        <f t="shared" si="99"/>
        <v>0</v>
      </c>
      <c r="S209" s="353">
        <v>1</v>
      </c>
      <c r="T209" s="354"/>
      <c r="U209" s="355">
        <f t="shared" si="100"/>
        <v>5</v>
      </c>
      <c r="V209" s="353">
        <v>2</v>
      </c>
      <c r="W209" s="354"/>
      <c r="X209" s="355">
        <f t="shared" si="101"/>
        <v>6</v>
      </c>
      <c r="Y209" s="353">
        <v>0</v>
      </c>
      <c r="Z209" s="354"/>
      <c r="AA209" s="355">
        <f t="shared" si="102"/>
        <v>0</v>
      </c>
      <c r="AB209" s="353">
        <v>0</v>
      </c>
      <c r="AC209" s="354"/>
      <c r="AD209" s="355">
        <f t="shared" si="103"/>
        <v>0</v>
      </c>
      <c r="AE209" s="353">
        <v>4</v>
      </c>
      <c r="AF209" s="354"/>
      <c r="AG209" s="355">
        <f t="shared" si="104"/>
        <v>12</v>
      </c>
      <c r="AH209" s="353">
        <v>2</v>
      </c>
      <c r="AI209" s="354"/>
      <c r="AJ209" s="355">
        <f t="shared" si="105"/>
        <v>10</v>
      </c>
      <c r="AK209" s="353">
        <v>3</v>
      </c>
      <c r="AL209" s="354"/>
      <c r="AM209" s="355">
        <f t="shared" si="106"/>
        <v>12</v>
      </c>
      <c r="AN209" s="353">
        <v>2</v>
      </c>
      <c r="AO209" s="354"/>
      <c r="AP209" s="355">
        <f t="shared" si="107"/>
        <v>4</v>
      </c>
      <c r="AQ209" s="353">
        <v>0</v>
      </c>
      <c r="AR209" s="354"/>
      <c r="AS209" s="355">
        <f t="shared" si="108"/>
        <v>0</v>
      </c>
      <c r="AT209" s="353">
        <v>2</v>
      </c>
      <c r="AU209" s="354"/>
      <c r="AV209" s="355">
        <f t="shared" si="109"/>
        <v>6</v>
      </c>
      <c r="AW209" s="353">
        <v>3</v>
      </c>
      <c r="AX209" s="354"/>
      <c r="AY209" s="355">
        <f t="shared" si="110"/>
        <v>6</v>
      </c>
      <c r="AZ209" s="353">
        <v>0</v>
      </c>
      <c r="BA209" s="354"/>
      <c r="BB209" s="355">
        <f t="shared" si="111"/>
        <v>0</v>
      </c>
      <c r="BC209" s="353">
        <v>2</v>
      </c>
      <c r="BD209" s="354"/>
      <c r="BE209" s="355">
        <f t="shared" si="112"/>
        <v>8</v>
      </c>
      <c r="BF209" s="353">
        <v>2</v>
      </c>
      <c r="BG209" s="354"/>
      <c r="BH209" s="355">
        <f t="shared" si="113"/>
        <v>4</v>
      </c>
      <c r="BI209" s="353">
        <v>2</v>
      </c>
      <c r="BJ209" s="354"/>
      <c r="BK209" s="355">
        <f t="shared" si="114"/>
        <v>2</v>
      </c>
      <c r="BL209" s="356">
        <v>3</v>
      </c>
      <c r="BM209" s="357">
        <f t="shared" si="72"/>
        <v>231</v>
      </c>
      <c r="BO209" s="357">
        <f t="shared" ref="BO209:BO275" si="115">(F209+I209+L209+O209+R209)*BL209</f>
        <v>6</v>
      </c>
      <c r="BP209" s="357">
        <f t="shared" ref="BP209:BP275" si="116">(U209+X209+AA209+AD209+AG209)*BL209</f>
        <v>69</v>
      </c>
      <c r="BQ209" s="357">
        <f t="shared" ref="BQ209:BQ275" si="117">(AJ209+AM209+AP209+AS209+AV209)*BL209</f>
        <v>96</v>
      </c>
      <c r="BR209" s="357">
        <f t="shared" ref="BR209:BR275" si="118">(AY209+BB209+BE209+BH209+BK209)*BL209</f>
        <v>60</v>
      </c>
      <c r="BT209" s="329"/>
    </row>
    <row r="210" spans="1:72" x14ac:dyDescent="0.25">
      <c r="A210" s="324"/>
      <c r="B210" s="101" t="s">
        <v>525</v>
      </c>
      <c r="C210" s="261"/>
      <c r="D210" s="353">
        <v>0</v>
      </c>
      <c r="E210" s="354"/>
      <c r="F210" s="355">
        <f t="shared" si="71"/>
        <v>0</v>
      </c>
      <c r="G210" s="353">
        <v>0</v>
      </c>
      <c r="H210" s="354"/>
      <c r="I210" s="355">
        <f t="shared" si="96"/>
        <v>0</v>
      </c>
      <c r="J210" s="353">
        <v>2</v>
      </c>
      <c r="K210" s="354"/>
      <c r="L210" s="355">
        <f t="shared" si="97"/>
        <v>4</v>
      </c>
      <c r="M210" s="353">
        <v>0</v>
      </c>
      <c r="N210" s="354"/>
      <c r="O210" s="355">
        <f t="shared" si="98"/>
        <v>0</v>
      </c>
      <c r="P210" s="353">
        <v>0</v>
      </c>
      <c r="Q210" s="354"/>
      <c r="R210" s="355">
        <f t="shared" si="99"/>
        <v>0</v>
      </c>
      <c r="S210" s="353">
        <v>1</v>
      </c>
      <c r="T210" s="354"/>
      <c r="U210" s="355">
        <f t="shared" si="100"/>
        <v>5</v>
      </c>
      <c r="V210" s="353">
        <v>2</v>
      </c>
      <c r="W210" s="354"/>
      <c r="X210" s="355">
        <f t="shared" si="101"/>
        <v>6</v>
      </c>
      <c r="Y210" s="353">
        <v>0</v>
      </c>
      <c r="Z210" s="354"/>
      <c r="AA210" s="355">
        <f t="shared" si="102"/>
        <v>0</v>
      </c>
      <c r="AB210" s="353">
        <v>0</v>
      </c>
      <c r="AC210" s="354"/>
      <c r="AD210" s="355">
        <f t="shared" si="103"/>
        <v>0</v>
      </c>
      <c r="AE210" s="353">
        <v>4</v>
      </c>
      <c r="AF210" s="354"/>
      <c r="AG210" s="355">
        <f t="shared" si="104"/>
        <v>12</v>
      </c>
      <c r="AH210" s="353">
        <v>2</v>
      </c>
      <c r="AI210" s="354"/>
      <c r="AJ210" s="355">
        <f t="shared" si="105"/>
        <v>10</v>
      </c>
      <c r="AK210" s="353">
        <v>4</v>
      </c>
      <c r="AL210" s="354"/>
      <c r="AM210" s="355">
        <f t="shared" si="106"/>
        <v>16</v>
      </c>
      <c r="AN210" s="353">
        <v>4</v>
      </c>
      <c r="AO210" s="354"/>
      <c r="AP210" s="355">
        <f t="shared" si="107"/>
        <v>8</v>
      </c>
      <c r="AQ210" s="353">
        <v>0</v>
      </c>
      <c r="AR210" s="354"/>
      <c r="AS210" s="355">
        <f t="shared" si="108"/>
        <v>0</v>
      </c>
      <c r="AT210" s="353">
        <v>2</v>
      </c>
      <c r="AU210" s="354"/>
      <c r="AV210" s="355">
        <f t="shared" si="109"/>
        <v>6</v>
      </c>
      <c r="AW210" s="353">
        <v>3</v>
      </c>
      <c r="AX210" s="354"/>
      <c r="AY210" s="355">
        <f t="shared" si="110"/>
        <v>6</v>
      </c>
      <c r="AZ210" s="353">
        <v>0</v>
      </c>
      <c r="BA210" s="354"/>
      <c r="BB210" s="355">
        <f t="shared" si="111"/>
        <v>0</v>
      </c>
      <c r="BC210" s="353">
        <v>5</v>
      </c>
      <c r="BD210" s="354"/>
      <c r="BE210" s="355">
        <f t="shared" si="112"/>
        <v>20</v>
      </c>
      <c r="BF210" s="353">
        <v>2</v>
      </c>
      <c r="BG210" s="354"/>
      <c r="BH210" s="355">
        <f t="shared" si="113"/>
        <v>4</v>
      </c>
      <c r="BI210" s="353">
        <v>2</v>
      </c>
      <c r="BJ210" s="354"/>
      <c r="BK210" s="355">
        <f t="shared" si="114"/>
        <v>2</v>
      </c>
      <c r="BL210" s="356">
        <v>3</v>
      </c>
      <c r="BM210" s="357">
        <f t="shared" si="72"/>
        <v>297</v>
      </c>
      <c r="BO210" s="357">
        <f t="shared" si="115"/>
        <v>12</v>
      </c>
      <c r="BP210" s="357">
        <f t="shared" si="116"/>
        <v>69</v>
      </c>
      <c r="BQ210" s="357">
        <f t="shared" si="117"/>
        <v>120</v>
      </c>
      <c r="BR210" s="357">
        <f t="shared" si="118"/>
        <v>96</v>
      </c>
      <c r="BT210" s="329"/>
    </row>
    <row r="211" spans="1:72" x14ac:dyDescent="0.25">
      <c r="A211" s="324"/>
      <c r="B211" s="101" t="s">
        <v>526</v>
      </c>
      <c r="C211" s="261"/>
      <c r="D211" s="353">
        <v>3</v>
      </c>
      <c r="E211" s="354"/>
      <c r="F211" s="355">
        <f t="shared" si="71"/>
        <v>15</v>
      </c>
      <c r="G211" s="353">
        <v>3</v>
      </c>
      <c r="H211" s="354"/>
      <c r="I211" s="355">
        <f t="shared" si="96"/>
        <v>9</v>
      </c>
      <c r="J211" s="353">
        <v>1</v>
      </c>
      <c r="K211" s="354"/>
      <c r="L211" s="355">
        <f t="shared" si="97"/>
        <v>2</v>
      </c>
      <c r="M211" s="353">
        <v>0</v>
      </c>
      <c r="N211" s="354"/>
      <c r="O211" s="355">
        <f t="shared" si="98"/>
        <v>0</v>
      </c>
      <c r="P211" s="353">
        <v>3</v>
      </c>
      <c r="Q211" s="354"/>
      <c r="R211" s="355">
        <f t="shared" si="99"/>
        <v>6</v>
      </c>
      <c r="S211" s="353">
        <v>3</v>
      </c>
      <c r="T211" s="354"/>
      <c r="U211" s="355">
        <f t="shared" si="100"/>
        <v>15</v>
      </c>
      <c r="V211" s="353">
        <v>3</v>
      </c>
      <c r="W211" s="354"/>
      <c r="X211" s="355">
        <f t="shared" si="101"/>
        <v>9</v>
      </c>
      <c r="Y211" s="353">
        <v>0</v>
      </c>
      <c r="Z211" s="354"/>
      <c r="AA211" s="355">
        <f t="shared" si="102"/>
        <v>0</v>
      </c>
      <c r="AB211" s="353">
        <v>0</v>
      </c>
      <c r="AC211" s="354"/>
      <c r="AD211" s="355">
        <f t="shared" si="103"/>
        <v>0</v>
      </c>
      <c r="AE211" s="353">
        <v>1</v>
      </c>
      <c r="AF211" s="354"/>
      <c r="AG211" s="355">
        <f t="shared" si="104"/>
        <v>3</v>
      </c>
      <c r="AH211" s="353">
        <v>2</v>
      </c>
      <c r="AI211" s="354"/>
      <c r="AJ211" s="355">
        <f t="shared" si="105"/>
        <v>10</v>
      </c>
      <c r="AK211" s="353">
        <v>3</v>
      </c>
      <c r="AL211" s="354"/>
      <c r="AM211" s="355">
        <f t="shared" si="106"/>
        <v>12</v>
      </c>
      <c r="AN211" s="353">
        <v>3</v>
      </c>
      <c r="AO211" s="354"/>
      <c r="AP211" s="355">
        <f t="shared" si="107"/>
        <v>6</v>
      </c>
      <c r="AQ211" s="353">
        <v>0</v>
      </c>
      <c r="AR211" s="354"/>
      <c r="AS211" s="355">
        <f t="shared" si="108"/>
        <v>0</v>
      </c>
      <c r="AT211" s="353">
        <v>2</v>
      </c>
      <c r="AU211" s="354"/>
      <c r="AV211" s="355">
        <f t="shared" si="109"/>
        <v>6</v>
      </c>
      <c r="AW211" s="353">
        <v>3</v>
      </c>
      <c r="AX211" s="354"/>
      <c r="AY211" s="355">
        <f t="shared" si="110"/>
        <v>6</v>
      </c>
      <c r="AZ211" s="353">
        <v>0</v>
      </c>
      <c r="BA211" s="354"/>
      <c r="BB211" s="355">
        <f t="shared" si="111"/>
        <v>0</v>
      </c>
      <c r="BC211" s="353">
        <v>4</v>
      </c>
      <c r="BD211" s="354"/>
      <c r="BE211" s="355">
        <f t="shared" si="112"/>
        <v>16</v>
      </c>
      <c r="BF211" s="353">
        <v>2</v>
      </c>
      <c r="BG211" s="354"/>
      <c r="BH211" s="355">
        <f t="shared" si="113"/>
        <v>4</v>
      </c>
      <c r="BI211" s="353">
        <v>2</v>
      </c>
      <c r="BJ211" s="354"/>
      <c r="BK211" s="355">
        <f t="shared" si="114"/>
        <v>2</v>
      </c>
      <c r="BL211" s="356">
        <v>2</v>
      </c>
      <c r="BM211" s="357">
        <f t="shared" si="72"/>
        <v>242</v>
      </c>
      <c r="BO211" s="357">
        <f t="shared" si="115"/>
        <v>64</v>
      </c>
      <c r="BP211" s="357">
        <f t="shared" si="116"/>
        <v>54</v>
      </c>
      <c r="BQ211" s="357">
        <f t="shared" si="117"/>
        <v>68</v>
      </c>
      <c r="BR211" s="357">
        <f t="shared" si="118"/>
        <v>56</v>
      </c>
      <c r="BT211" s="329"/>
    </row>
    <row r="212" spans="1:72" x14ac:dyDescent="0.25">
      <c r="A212" s="324"/>
      <c r="B212" s="101" t="s">
        <v>527</v>
      </c>
      <c r="C212" s="261"/>
      <c r="D212" s="353">
        <v>0</v>
      </c>
      <c r="E212" s="354"/>
      <c r="F212" s="355">
        <f t="shared" si="71"/>
        <v>0</v>
      </c>
      <c r="G212" s="353">
        <v>0</v>
      </c>
      <c r="H212" s="354"/>
      <c r="I212" s="355">
        <f t="shared" si="96"/>
        <v>0</v>
      </c>
      <c r="J212" s="353">
        <v>0</v>
      </c>
      <c r="K212" s="354"/>
      <c r="L212" s="355">
        <f t="shared" si="97"/>
        <v>0</v>
      </c>
      <c r="M212" s="353">
        <v>0</v>
      </c>
      <c r="N212" s="354"/>
      <c r="O212" s="355">
        <f t="shared" si="98"/>
        <v>0</v>
      </c>
      <c r="P212" s="353">
        <v>1</v>
      </c>
      <c r="Q212" s="354"/>
      <c r="R212" s="355">
        <f t="shared" si="99"/>
        <v>2</v>
      </c>
      <c r="S212" s="353">
        <v>2</v>
      </c>
      <c r="T212" s="354"/>
      <c r="U212" s="355">
        <f t="shared" si="100"/>
        <v>10</v>
      </c>
      <c r="V212" s="353">
        <v>1</v>
      </c>
      <c r="W212" s="354"/>
      <c r="X212" s="355">
        <f t="shared" si="101"/>
        <v>3</v>
      </c>
      <c r="Y212" s="353">
        <v>0</v>
      </c>
      <c r="Z212" s="354"/>
      <c r="AA212" s="355">
        <f t="shared" si="102"/>
        <v>0</v>
      </c>
      <c r="AB212" s="353">
        <v>0</v>
      </c>
      <c r="AC212" s="354"/>
      <c r="AD212" s="355">
        <f t="shared" si="103"/>
        <v>0</v>
      </c>
      <c r="AE212" s="353">
        <v>2</v>
      </c>
      <c r="AF212" s="354"/>
      <c r="AG212" s="355">
        <f t="shared" si="104"/>
        <v>6</v>
      </c>
      <c r="AH212" s="353">
        <v>2</v>
      </c>
      <c r="AI212" s="354"/>
      <c r="AJ212" s="355">
        <f t="shared" si="105"/>
        <v>10</v>
      </c>
      <c r="AK212" s="353">
        <v>2</v>
      </c>
      <c r="AL212" s="354"/>
      <c r="AM212" s="355">
        <f t="shared" si="106"/>
        <v>8</v>
      </c>
      <c r="AN212" s="353">
        <v>2</v>
      </c>
      <c r="AO212" s="354"/>
      <c r="AP212" s="355">
        <f t="shared" si="107"/>
        <v>4</v>
      </c>
      <c r="AQ212" s="353">
        <v>0</v>
      </c>
      <c r="AR212" s="354"/>
      <c r="AS212" s="355">
        <f t="shared" si="108"/>
        <v>0</v>
      </c>
      <c r="AT212" s="353">
        <v>3</v>
      </c>
      <c r="AU212" s="354"/>
      <c r="AV212" s="355">
        <f t="shared" si="109"/>
        <v>9</v>
      </c>
      <c r="AW212" s="353">
        <v>3</v>
      </c>
      <c r="AX212" s="354"/>
      <c r="AY212" s="355">
        <f t="shared" si="110"/>
        <v>6</v>
      </c>
      <c r="AZ212" s="353">
        <v>0</v>
      </c>
      <c r="BA212" s="354"/>
      <c r="BB212" s="355">
        <f t="shared" si="111"/>
        <v>0</v>
      </c>
      <c r="BC212" s="353">
        <v>3</v>
      </c>
      <c r="BD212" s="354"/>
      <c r="BE212" s="355">
        <f t="shared" si="112"/>
        <v>12</v>
      </c>
      <c r="BF212" s="353">
        <v>2</v>
      </c>
      <c r="BG212" s="354"/>
      <c r="BH212" s="355">
        <f t="shared" si="113"/>
        <v>4</v>
      </c>
      <c r="BI212" s="353">
        <v>2</v>
      </c>
      <c r="BJ212" s="354"/>
      <c r="BK212" s="355">
        <f t="shared" si="114"/>
        <v>2</v>
      </c>
      <c r="BL212" s="356">
        <v>4</v>
      </c>
      <c r="BM212" s="357">
        <f t="shared" si="72"/>
        <v>304</v>
      </c>
      <c r="BO212" s="357">
        <f t="shared" si="115"/>
        <v>8</v>
      </c>
      <c r="BP212" s="357">
        <f t="shared" si="116"/>
        <v>76</v>
      </c>
      <c r="BQ212" s="357">
        <f t="shared" si="117"/>
        <v>124</v>
      </c>
      <c r="BR212" s="357">
        <f t="shared" si="118"/>
        <v>96</v>
      </c>
      <c r="BT212" s="329"/>
    </row>
    <row r="213" spans="1:72" x14ac:dyDescent="0.25">
      <c r="A213" s="324"/>
      <c r="B213" s="102" t="s">
        <v>528</v>
      </c>
      <c r="C213" s="261"/>
      <c r="D213" s="353">
        <v>0</v>
      </c>
      <c r="E213" s="354"/>
      <c r="F213" s="355">
        <f t="shared" si="71"/>
        <v>0</v>
      </c>
      <c r="G213" s="353">
        <v>0</v>
      </c>
      <c r="H213" s="354"/>
      <c r="I213" s="355">
        <f t="shared" si="96"/>
        <v>0</v>
      </c>
      <c r="J213" s="353">
        <v>0</v>
      </c>
      <c r="K213" s="354"/>
      <c r="L213" s="355">
        <f t="shared" si="97"/>
        <v>0</v>
      </c>
      <c r="M213" s="353">
        <v>0</v>
      </c>
      <c r="N213" s="354"/>
      <c r="O213" s="355">
        <f t="shared" si="98"/>
        <v>0</v>
      </c>
      <c r="P213" s="353">
        <v>1</v>
      </c>
      <c r="Q213" s="354"/>
      <c r="R213" s="355">
        <f t="shared" si="99"/>
        <v>2</v>
      </c>
      <c r="S213" s="353">
        <v>2</v>
      </c>
      <c r="T213" s="354"/>
      <c r="U213" s="355">
        <f t="shared" si="100"/>
        <v>10</v>
      </c>
      <c r="V213" s="353">
        <v>1</v>
      </c>
      <c r="W213" s="354"/>
      <c r="X213" s="355">
        <f t="shared" si="101"/>
        <v>3</v>
      </c>
      <c r="Y213" s="353">
        <v>0</v>
      </c>
      <c r="Z213" s="354"/>
      <c r="AA213" s="355">
        <f t="shared" si="102"/>
        <v>0</v>
      </c>
      <c r="AB213" s="353">
        <v>0</v>
      </c>
      <c r="AC213" s="354"/>
      <c r="AD213" s="355">
        <f t="shared" si="103"/>
        <v>0</v>
      </c>
      <c r="AE213" s="353">
        <v>2</v>
      </c>
      <c r="AF213" s="354"/>
      <c r="AG213" s="355">
        <f t="shared" si="104"/>
        <v>6</v>
      </c>
      <c r="AH213" s="353">
        <v>2</v>
      </c>
      <c r="AI213" s="354"/>
      <c r="AJ213" s="355">
        <f t="shared" si="105"/>
        <v>10</v>
      </c>
      <c r="AK213" s="353">
        <v>3</v>
      </c>
      <c r="AL213" s="354"/>
      <c r="AM213" s="355">
        <f t="shared" si="106"/>
        <v>12</v>
      </c>
      <c r="AN213" s="353">
        <v>2</v>
      </c>
      <c r="AO213" s="354"/>
      <c r="AP213" s="355">
        <f t="shared" si="107"/>
        <v>4</v>
      </c>
      <c r="AQ213" s="353">
        <v>0</v>
      </c>
      <c r="AR213" s="354"/>
      <c r="AS213" s="355">
        <f t="shared" si="108"/>
        <v>0</v>
      </c>
      <c r="AT213" s="353">
        <v>3</v>
      </c>
      <c r="AU213" s="354"/>
      <c r="AV213" s="355">
        <f t="shared" si="109"/>
        <v>9</v>
      </c>
      <c r="AW213" s="353">
        <v>3</v>
      </c>
      <c r="AX213" s="354"/>
      <c r="AY213" s="355">
        <f t="shared" si="110"/>
        <v>6</v>
      </c>
      <c r="AZ213" s="353">
        <v>0</v>
      </c>
      <c r="BA213" s="354"/>
      <c r="BB213" s="355">
        <f t="shared" si="111"/>
        <v>0</v>
      </c>
      <c r="BC213" s="353">
        <v>3</v>
      </c>
      <c r="BD213" s="354"/>
      <c r="BE213" s="355">
        <f t="shared" si="112"/>
        <v>12</v>
      </c>
      <c r="BF213" s="353">
        <v>2</v>
      </c>
      <c r="BG213" s="354"/>
      <c r="BH213" s="355">
        <f t="shared" si="113"/>
        <v>4</v>
      </c>
      <c r="BI213" s="353">
        <v>2</v>
      </c>
      <c r="BJ213" s="354"/>
      <c r="BK213" s="355">
        <f t="shared" si="114"/>
        <v>2</v>
      </c>
      <c r="BL213" s="356">
        <v>4</v>
      </c>
      <c r="BM213" s="357">
        <f t="shared" si="72"/>
        <v>320</v>
      </c>
      <c r="BO213" s="357">
        <f t="shared" si="115"/>
        <v>8</v>
      </c>
      <c r="BP213" s="357">
        <f t="shared" si="116"/>
        <v>76</v>
      </c>
      <c r="BQ213" s="357">
        <f t="shared" si="117"/>
        <v>140</v>
      </c>
      <c r="BR213" s="357">
        <f t="shared" si="118"/>
        <v>96</v>
      </c>
      <c r="BT213" s="329"/>
    </row>
    <row r="214" spans="1:72" x14ac:dyDescent="0.25">
      <c r="A214" s="324"/>
      <c r="B214" s="101" t="s">
        <v>529</v>
      </c>
      <c r="C214" s="261"/>
      <c r="D214" s="353">
        <v>0</v>
      </c>
      <c r="E214" s="354"/>
      <c r="F214" s="355">
        <f t="shared" si="71"/>
        <v>0</v>
      </c>
      <c r="G214" s="353">
        <v>0</v>
      </c>
      <c r="H214" s="354"/>
      <c r="I214" s="355">
        <f t="shared" si="96"/>
        <v>0</v>
      </c>
      <c r="J214" s="353">
        <v>0</v>
      </c>
      <c r="K214" s="354"/>
      <c r="L214" s="355">
        <f t="shared" si="97"/>
        <v>0</v>
      </c>
      <c r="M214" s="353">
        <v>0</v>
      </c>
      <c r="N214" s="354"/>
      <c r="O214" s="355">
        <f t="shared" si="98"/>
        <v>0</v>
      </c>
      <c r="P214" s="353">
        <v>2</v>
      </c>
      <c r="Q214" s="354"/>
      <c r="R214" s="355">
        <f t="shared" si="99"/>
        <v>4</v>
      </c>
      <c r="S214" s="353">
        <v>2</v>
      </c>
      <c r="T214" s="354"/>
      <c r="U214" s="355">
        <f t="shared" si="100"/>
        <v>10</v>
      </c>
      <c r="V214" s="353">
        <v>1</v>
      </c>
      <c r="W214" s="354"/>
      <c r="X214" s="355">
        <f t="shared" si="101"/>
        <v>3</v>
      </c>
      <c r="Y214" s="353">
        <v>0</v>
      </c>
      <c r="Z214" s="354"/>
      <c r="AA214" s="355">
        <f t="shared" si="102"/>
        <v>0</v>
      </c>
      <c r="AB214" s="353">
        <v>0</v>
      </c>
      <c r="AC214" s="354"/>
      <c r="AD214" s="355">
        <f t="shared" si="103"/>
        <v>0</v>
      </c>
      <c r="AE214" s="353">
        <v>2</v>
      </c>
      <c r="AF214" s="354"/>
      <c r="AG214" s="355">
        <f t="shared" si="104"/>
        <v>6</v>
      </c>
      <c r="AH214" s="353">
        <v>2</v>
      </c>
      <c r="AI214" s="354"/>
      <c r="AJ214" s="355">
        <f t="shared" si="105"/>
        <v>10</v>
      </c>
      <c r="AK214" s="353">
        <v>3</v>
      </c>
      <c r="AL214" s="354"/>
      <c r="AM214" s="355">
        <f t="shared" si="106"/>
        <v>12</v>
      </c>
      <c r="AN214" s="353">
        <v>3</v>
      </c>
      <c r="AO214" s="354"/>
      <c r="AP214" s="355">
        <f t="shared" si="107"/>
        <v>6</v>
      </c>
      <c r="AQ214" s="353">
        <v>0</v>
      </c>
      <c r="AR214" s="354"/>
      <c r="AS214" s="355">
        <f t="shared" si="108"/>
        <v>0</v>
      </c>
      <c r="AT214" s="353">
        <v>3</v>
      </c>
      <c r="AU214" s="354"/>
      <c r="AV214" s="355">
        <f t="shared" si="109"/>
        <v>9</v>
      </c>
      <c r="AW214" s="353">
        <v>3</v>
      </c>
      <c r="AX214" s="354"/>
      <c r="AY214" s="355">
        <f t="shared" si="110"/>
        <v>6</v>
      </c>
      <c r="AZ214" s="353">
        <v>0</v>
      </c>
      <c r="BA214" s="354"/>
      <c r="BB214" s="355">
        <f t="shared" si="111"/>
        <v>0</v>
      </c>
      <c r="BC214" s="353">
        <v>3</v>
      </c>
      <c r="BD214" s="354"/>
      <c r="BE214" s="355">
        <f t="shared" si="112"/>
        <v>12</v>
      </c>
      <c r="BF214" s="353">
        <v>2</v>
      </c>
      <c r="BG214" s="354"/>
      <c r="BH214" s="355">
        <f t="shared" si="113"/>
        <v>4</v>
      </c>
      <c r="BI214" s="353">
        <v>2</v>
      </c>
      <c r="BJ214" s="354"/>
      <c r="BK214" s="355">
        <f t="shared" si="114"/>
        <v>2</v>
      </c>
      <c r="BL214" s="356">
        <v>4</v>
      </c>
      <c r="BM214" s="357">
        <f t="shared" si="72"/>
        <v>336</v>
      </c>
      <c r="BO214" s="357">
        <f t="shared" si="115"/>
        <v>16</v>
      </c>
      <c r="BP214" s="357">
        <f t="shared" si="116"/>
        <v>76</v>
      </c>
      <c r="BQ214" s="357">
        <f t="shared" si="117"/>
        <v>148</v>
      </c>
      <c r="BR214" s="357">
        <f t="shared" si="118"/>
        <v>96</v>
      </c>
      <c r="BT214" s="329"/>
    </row>
    <row r="215" spans="1:72" x14ac:dyDescent="0.25">
      <c r="A215" s="324"/>
      <c r="B215" s="101" t="s">
        <v>530</v>
      </c>
      <c r="C215" s="261"/>
      <c r="D215" s="353">
        <v>0</v>
      </c>
      <c r="E215" s="354"/>
      <c r="F215" s="355">
        <f t="shared" si="71"/>
        <v>0</v>
      </c>
      <c r="G215" s="353">
        <v>0</v>
      </c>
      <c r="H215" s="354"/>
      <c r="I215" s="355">
        <f t="shared" si="96"/>
        <v>0</v>
      </c>
      <c r="J215" s="353">
        <v>0</v>
      </c>
      <c r="K215" s="354"/>
      <c r="L215" s="355">
        <f t="shared" si="97"/>
        <v>0</v>
      </c>
      <c r="M215" s="353">
        <v>0</v>
      </c>
      <c r="N215" s="354"/>
      <c r="O215" s="355">
        <f t="shared" si="98"/>
        <v>0</v>
      </c>
      <c r="P215" s="353">
        <v>2</v>
      </c>
      <c r="Q215" s="354"/>
      <c r="R215" s="355">
        <f t="shared" si="99"/>
        <v>4</v>
      </c>
      <c r="S215" s="353">
        <v>2</v>
      </c>
      <c r="T215" s="354"/>
      <c r="U215" s="355">
        <f t="shared" si="100"/>
        <v>10</v>
      </c>
      <c r="V215" s="353">
        <v>1</v>
      </c>
      <c r="W215" s="354"/>
      <c r="X215" s="355">
        <f t="shared" si="101"/>
        <v>3</v>
      </c>
      <c r="Y215" s="353">
        <v>0</v>
      </c>
      <c r="Z215" s="354"/>
      <c r="AA215" s="355">
        <f t="shared" si="102"/>
        <v>0</v>
      </c>
      <c r="AB215" s="353">
        <v>0</v>
      </c>
      <c r="AC215" s="354"/>
      <c r="AD215" s="355">
        <f t="shared" si="103"/>
        <v>0</v>
      </c>
      <c r="AE215" s="353">
        <v>2</v>
      </c>
      <c r="AF215" s="354"/>
      <c r="AG215" s="355">
        <f t="shared" si="104"/>
        <v>6</v>
      </c>
      <c r="AH215" s="353">
        <v>2</v>
      </c>
      <c r="AI215" s="354"/>
      <c r="AJ215" s="355">
        <f t="shared" si="105"/>
        <v>10</v>
      </c>
      <c r="AK215" s="353">
        <v>3</v>
      </c>
      <c r="AL215" s="354"/>
      <c r="AM215" s="355">
        <f t="shared" si="106"/>
        <v>12</v>
      </c>
      <c r="AN215" s="353">
        <v>3</v>
      </c>
      <c r="AO215" s="354"/>
      <c r="AP215" s="355">
        <f t="shared" si="107"/>
        <v>6</v>
      </c>
      <c r="AQ215" s="353">
        <v>0</v>
      </c>
      <c r="AR215" s="354"/>
      <c r="AS215" s="355">
        <f t="shared" si="108"/>
        <v>0</v>
      </c>
      <c r="AT215" s="353">
        <v>3</v>
      </c>
      <c r="AU215" s="354"/>
      <c r="AV215" s="355">
        <f t="shared" si="109"/>
        <v>9</v>
      </c>
      <c r="AW215" s="353">
        <v>3</v>
      </c>
      <c r="AX215" s="354"/>
      <c r="AY215" s="355">
        <f t="shared" si="110"/>
        <v>6</v>
      </c>
      <c r="AZ215" s="353">
        <v>0</v>
      </c>
      <c r="BA215" s="354"/>
      <c r="BB215" s="355">
        <f t="shared" si="111"/>
        <v>0</v>
      </c>
      <c r="BC215" s="353">
        <v>3</v>
      </c>
      <c r="BD215" s="354"/>
      <c r="BE215" s="355">
        <f t="shared" si="112"/>
        <v>12</v>
      </c>
      <c r="BF215" s="353">
        <v>2</v>
      </c>
      <c r="BG215" s="354"/>
      <c r="BH215" s="355">
        <f t="shared" si="113"/>
        <v>4</v>
      </c>
      <c r="BI215" s="353">
        <v>2</v>
      </c>
      <c r="BJ215" s="354"/>
      <c r="BK215" s="355">
        <f t="shared" si="114"/>
        <v>2</v>
      </c>
      <c r="BL215" s="356">
        <v>3</v>
      </c>
      <c r="BM215" s="357">
        <f t="shared" si="72"/>
        <v>252</v>
      </c>
      <c r="BO215" s="357">
        <f t="shared" si="115"/>
        <v>12</v>
      </c>
      <c r="BP215" s="357">
        <f t="shared" si="116"/>
        <v>57</v>
      </c>
      <c r="BQ215" s="357">
        <f t="shared" si="117"/>
        <v>111</v>
      </c>
      <c r="BR215" s="357">
        <f t="shared" si="118"/>
        <v>72</v>
      </c>
      <c r="BT215" s="329"/>
    </row>
    <row r="216" spans="1:72" x14ac:dyDescent="0.25">
      <c r="A216" s="324"/>
      <c r="B216" s="101" t="s">
        <v>531</v>
      </c>
      <c r="C216" s="261"/>
      <c r="D216" s="353">
        <v>0</v>
      </c>
      <c r="E216" s="354"/>
      <c r="F216" s="355">
        <f t="shared" si="71"/>
        <v>0</v>
      </c>
      <c r="G216" s="353">
        <v>0</v>
      </c>
      <c r="H216" s="354"/>
      <c r="I216" s="355">
        <f t="shared" si="96"/>
        <v>0</v>
      </c>
      <c r="J216" s="353">
        <v>0</v>
      </c>
      <c r="K216" s="354"/>
      <c r="L216" s="355">
        <f t="shared" si="97"/>
        <v>0</v>
      </c>
      <c r="M216" s="353">
        <v>0</v>
      </c>
      <c r="N216" s="354"/>
      <c r="O216" s="355">
        <f t="shared" si="98"/>
        <v>0</v>
      </c>
      <c r="P216" s="353">
        <v>1</v>
      </c>
      <c r="Q216" s="354"/>
      <c r="R216" s="355">
        <f t="shared" si="99"/>
        <v>2</v>
      </c>
      <c r="S216" s="353">
        <v>3</v>
      </c>
      <c r="T216" s="354"/>
      <c r="U216" s="355">
        <f t="shared" si="100"/>
        <v>15</v>
      </c>
      <c r="V216" s="353">
        <v>1</v>
      </c>
      <c r="W216" s="354"/>
      <c r="X216" s="355">
        <f t="shared" si="101"/>
        <v>3</v>
      </c>
      <c r="Y216" s="353">
        <v>0</v>
      </c>
      <c r="Z216" s="354"/>
      <c r="AA216" s="355">
        <f t="shared" si="102"/>
        <v>0</v>
      </c>
      <c r="AB216" s="353">
        <v>0</v>
      </c>
      <c r="AC216" s="354"/>
      <c r="AD216" s="355">
        <f t="shared" si="103"/>
        <v>0</v>
      </c>
      <c r="AE216" s="353">
        <v>2</v>
      </c>
      <c r="AF216" s="354"/>
      <c r="AG216" s="355">
        <f t="shared" si="104"/>
        <v>6</v>
      </c>
      <c r="AH216" s="353">
        <v>2</v>
      </c>
      <c r="AI216" s="354"/>
      <c r="AJ216" s="355">
        <f t="shared" si="105"/>
        <v>10</v>
      </c>
      <c r="AK216" s="353">
        <v>2</v>
      </c>
      <c r="AL216" s="354"/>
      <c r="AM216" s="355">
        <f t="shared" si="106"/>
        <v>8</v>
      </c>
      <c r="AN216" s="353">
        <v>2</v>
      </c>
      <c r="AO216" s="354"/>
      <c r="AP216" s="355">
        <f t="shared" si="107"/>
        <v>4</v>
      </c>
      <c r="AQ216" s="353">
        <v>0</v>
      </c>
      <c r="AR216" s="354"/>
      <c r="AS216" s="355">
        <f t="shared" si="108"/>
        <v>0</v>
      </c>
      <c r="AT216" s="353">
        <v>2</v>
      </c>
      <c r="AU216" s="354"/>
      <c r="AV216" s="355">
        <f t="shared" si="109"/>
        <v>6</v>
      </c>
      <c r="AW216" s="353">
        <v>2</v>
      </c>
      <c r="AX216" s="354"/>
      <c r="AY216" s="355">
        <f t="shared" si="110"/>
        <v>4</v>
      </c>
      <c r="AZ216" s="353">
        <v>0</v>
      </c>
      <c r="BA216" s="354"/>
      <c r="BB216" s="355">
        <f t="shared" si="111"/>
        <v>0</v>
      </c>
      <c r="BC216" s="353">
        <v>0</v>
      </c>
      <c r="BD216" s="354"/>
      <c r="BE216" s="355">
        <f t="shared" si="112"/>
        <v>0</v>
      </c>
      <c r="BF216" s="353">
        <v>0</v>
      </c>
      <c r="BG216" s="354"/>
      <c r="BH216" s="355">
        <f t="shared" si="113"/>
        <v>0</v>
      </c>
      <c r="BI216" s="353">
        <v>1</v>
      </c>
      <c r="BJ216" s="354"/>
      <c r="BK216" s="355">
        <f t="shared" si="114"/>
        <v>1</v>
      </c>
      <c r="BL216" s="356">
        <v>3</v>
      </c>
      <c r="BM216" s="357">
        <f t="shared" si="72"/>
        <v>177</v>
      </c>
      <c r="BO216" s="357">
        <f t="shared" si="115"/>
        <v>6</v>
      </c>
      <c r="BP216" s="357">
        <f t="shared" si="116"/>
        <v>72</v>
      </c>
      <c r="BQ216" s="357">
        <f t="shared" si="117"/>
        <v>84</v>
      </c>
      <c r="BR216" s="357">
        <f t="shared" si="118"/>
        <v>15</v>
      </c>
      <c r="BT216" s="329"/>
    </row>
    <row r="217" spans="1:72" x14ac:dyDescent="0.25">
      <c r="A217" s="324"/>
      <c r="B217" s="101" t="s">
        <v>532</v>
      </c>
      <c r="C217" s="261"/>
      <c r="D217" s="353">
        <v>3</v>
      </c>
      <c r="E217" s="354"/>
      <c r="F217" s="355">
        <f t="shared" si="71"/>
        <v>15</v>
      </c>
      <c r="G217" s="353">
        <v>3</v>
      </c>
      <c r="H217" s="354"/>
      <c r="I217" s="355">
        <f t="shared" si="96"/>
        <v>9</v>
      </c>
      <c r="J217" s="353">
        <v>1</v>
      </c>
      <c r="K217" s="354"/>
      <c r="L217" s="355">
        <f t="shared" si="97"/>
        <v>2</v>
      </c>
      <c r="M217" s="353">
        <v>0</v>
      </c>
      <c r="N217" s="354"/>
      <c r="O217" s="355">
        <f t="shared" si="98"/>
        <v>0</v>
      </c>
      <c r="P217" s="353">
        <v>1</v>
      </c>
      <c r="Q217" s="354"/>
      <c r="R217" s="355">
        <f t="shared" si="99"/>
        <v>2</v>
      </c>
      <c r="S217" s="353">
        <v>1</v>
      </c>
      <c r="T217" s="354"/>
      <c r="U217" s="355">
        <f t="shared" si="100"/>
        <v>5</v>
      </c>
      <c r="V217" s="353">
        <v>2</v>
      </c>
      <c r="W217" s="354"/>
      <c r="X217" s="355">
        <f t="shared" si="101"/>
        <v>6</v>
      </c>
      <c r="Y217" s="353">
        <v>0</v>
      </c>
      <c r="Z217" s="354"/>
      <c r="AA217" s="355">
        <f t="shared" si="102"/>
        <v>0</v>
      </c>
      <c r="AB217" s="353">
        <v>0</v>
      </c>
      <c r="AC217" s="354"/>
      <c r="AD217" s="355">
        <f t="shared" si="103"/>
        <v>0</v>
      </c>
      <c r="AE217" s="353">
        <v>1</v>
      </c>
      <c r="AF217" s="354"/>
      <c r="AG217" s="355">
        <f t="shared" si="104"/>
        <v>3</v>
      </c>
      <c r="AH217" s="353">
        <v>2</v>
      </c>
      <c r="AI217" s="354"/>
      <c r="AJ217" s="355">
        <f t="shared" si="105"/>
        <v>10</v>
      </c>
      <c r="AK217" s="353">
        <v>3</v>
      </c>
      <c r="AL217" s="354"/>
      <c r="AM217" s="355">
        <f t="shared" si="106"/>
        <v>12</v>
      </c>
      <c r="AN217" s="353">
        <v>3</v>
      </c>
      <c r="AO217" s="354"/>
      <c r="AP217" s="355">
        <f t="shared" si="107"/>
        <v>6</v>
      </c>
      <c r="AQ217" s="353">
        <v>0</v>
      </c>
      <c r="AR217" s="354"/>
      <c r="AS217" s="355">
        <f t="shared" si="108"/>
        <v>0</v>
      </c>
      <c r="AT217" s="353">
        <v>2</v>
      </c>
      <c r="AU217" s="354"/>
      <c r="AV217" s="355">
        <f t="shared" si="109"/>
        <v>6</v>
      </c>
      <c r="AW217" s="353">
        <v>4</v>
      </c>
      <c r="AX217" s="354"/>
      <c r="AY217" s="355">
        <f t="shared" si="110"/>
        <v>8</v>
      </c>
      <c r="AZ217" s="353">
        <v>0</v>
      </c>
      <c r="BA217" s="354"/>
      <c r="BB217" s="355">
        <f t="shared" si="111"/>
        <v>0</v>
      </c>
      <c r="BC217" s="353">
        <v>4</v>
      </c>
      <c r="BD217" s="354"/>
      <c r="BE217" s="355">
        <f t="shared" si="112"/>
        <v>16</v>
      </c>
      <c r="BF217" s="353">
        <v>2</v>
      </c>
      <c r="BG217" s="354"/>
      <c r="BH217" s="355">
        <f t="shared" si="113"/>
        <v>4</v>
      </c>
      <c r="BI217" s="353">
        <v>3</v>
      </c>
      <c r="BJ217" s="354"/>
      <c r="BK217" s="355">
        <f t="shared" si="114"/>
        <v>3</v>
      </c>
      <c r="BL217" s="356">
        <v>2</v>
      </c>
      <c r="BM217" s="357">
        <f t="shared" si="72"/>
        <v>214</v>
      </c>
      <c r="BO217" s="357">
        <f t="shared" si="115"/>
        <v>56</v>
      </c>
      <c r="BP217" s="357">
        <f t="shared" si="116"/>
        <v>28</v>
      </c>
      <c r="BQ217" s="357">
        <f t="shared" si="117"/>
        <v>68</v>
      </c>
      <c r="BR217" s="357">
        <f t="shared" si="118"/>
        <v>62</v>
      </c>
      <c r="BT217" s="329"/>
    </row>
    <row r="218" spans="1:72" x14ac:dyDescent="0.25">
      <c r="A218" s="324"/>
      <c r="B218" s="101" t="s">
        <v>533</v>
      </c>
      <c r="C218" s="261"/>
      <c r="D218" s="353">
        <v>3</v>
      </c>
      <c r="E218" s="354"/>
      <c r="F218" s="355">
        <f t="shared" si="71"/>
        <v>15</v>
      </c>
      <c r="G218" s="353">
        <v>3</v>
      </c>
      <c r="H218" s="354"/>
      <c r="I218" s="355">
        <f t="shared" si="96"/>
        <v>9</v>
      </c>
      <c r="J218" s="353">
        <v>1</v>
      </c>
      <c r="K218" s="354"/>
      <c r="L218" s="355">
        <f t="shared" si="97"/>
        <v>2</v>
      </c>
      <c r="M218" s="353">
        <v>0</v>
      </c>
      <c r="N218" s="354"/>
      <c r="O218" s="355">
        <f t="shared" si="98"/>
        <v>0</v>
      </c>
      <c r="P218" s="353">
        <v>2</v>
      </c>
      <c r="Q218" s="354"/>
      <c r="R218" s="355">
        <f t="shared" si="99"/>
        <v>4</v>
      </c>
      <c r="S218" s="353">
        <v>1</v>
      </c>
      <c r="T218" s="354"/>
      <c r="U218" s="355">
        <f t="shared" si="100"/>
        <v>5</v>
      </c>
      <c r="V218" s="353">
        <v>2</v>
      </c>
      <c r="W218" s="354"/>
      <c r="X218" s="355">
        <f t="shared" si="101"/>
        <v>6</v>
      </c>
      <c r="Y218" s="353">
        <v>0</v>
      </c>
      <c r="Z218" s="354"/>
      <c r="AA218" s="355">
        <f t="shared" si="102"/>
        <v>0</v>
      </c>
      <c r="AB218" s="353">
        <v>0</v>
      </c>
      <c r="AC218" s="354"/>
      <c r="AD218" s="355">
        <f t="shared" si="103"/>
        <v>0</v>
      </c>
      <c r="AE218" s="353">
        <v>1</v>
      </c>
      <c r="AF218" s="354"/>
      <c r="AG218" s="355">
        <f t="shared" si="104"/>
        <v>3</v>
      </c>
      <c r="AH218" s="353">
        <v>2</v>
      </c>
      <c r="AI218" s="354"/>
      <c r="AJ218" s="355">
        <f t="shared" si="105"/>
        <v>10</v>
      </c>
      <c r="AK218" s="353">
        <v>4</v>
      </c>
      <c r="AL218" s="354"/>
      <c r="AM218" s="355">
        <f t="shared" si="106"/>
        <v>16</v>
      </c>
      <c r="AN218" s="353">
        <v>3</v>
      </c>
      <c r="AO218" s="354"/>
      <c r="AP218" s="355">
        <f t="shared" si="107"/>
        <v>6</v>
      </c>
      <c r="AQ218" s="353">
        <v>0</v>
      </c>
      <c r="AR218" s="354"/>
      <c r="AS218" s="355">
        <f t="shared" si="108"/>
        <v>0</v>
      </c>
      <c r="AT218" s="353">
        <v>2</v>
      </c>
      <c r="AU218" s="354"/>
      <c r="AV218" s="355">
        <f t="shared" si="109"/>
        <v>6</v>
      </c>
      <c r="AW218" s="353">
        <v>4</v>
      </c>
      <c r="AX218" s="354"/>
      <c r="AY218" s="355">
        <f t="shared" si="110"/>
        <v>8</v>
      </c>
      <c r="AZ218" s="353">
        <v>0</v>
      </c>
      <c r="BA218" s="354"/>
      <c r="BB218" s="355">
        <f t="shared" si="111"/>
        <v>0</v>
      </c>
      <c r="BC218" s="353">
        <v>4</v>
      </c>
      <c r="BD218" s="354"/>
      <c r="BE218" s="355">
        <f t="shared" si="112"/>
        <v>16</v>
      </c>
      <c r="BF218" s="353">
        <v>2</v>
      </c>
      <c r="BG218" s="354"/>
      <c r="BH218" s="355">
        <f t="shared" si="113"/>
        <v>4</v>
      </c>
      <c r="BI218" s="353">
        <v>3</v>
      </c>
      <c r="BJ218" s="354"/>
      <c r="BK218" s="355">
        <f t="shared" si="114"/>
        <v>3</v>
      </c>
      <c r="BL218" s="356">
        <v>2</v>
      </c>
      <c r="BM218" s="357">
        <f t="shared" si="72"/>
        <v>226</v>
      </c>
      <c r="BO218" s="357">
        <f t="shared" si="115"/>
        <v>60</v>
      </c>
      <c r="BP218" s="357">
        <f t="shared" si="116"/>
        <v>28</v>
      </c>
      <c r="BQ218" s="357">
        <f t="shared" si="117"/>
        <v>76</v>
      </c>
      <c r="BR218" s="357">
        <f t="shared" si="118"/>
        <v>62</v>
      </c>
      <c r="BT218" s="329"/>
    </row>
    <row r="219" spans="1:72" x14ac:dyDescent="0.25">
      <c r="A219" s="324"/>
      <c r="B219" s="101" t="s">
        <v>534</v>
      </c>
      <c r="C219" s="261"/>
      <c r="D219" s="353">
        <v>3</v>
      </c>
      <c r="E219" s="354"/>
      <c r="F219" s="355">
        <f t="shared" si="71"/>
        <v>15</v>
      </c>
      <c r="G219" s="353">
        <v>3</v>
      </c>
      <c r="H219" s="354"/>
      <c r="I219" s="355">
        <f t="shared" si="96"/>
        <v>9</v>
      </c>
      <c r="J219" s="353">
        <v>1</v>
      </c>
      <c r="K219" s="354"/>
      <c r="L219" s="355">
        <f t="shared" si="97"/>
        <v>2</v>
      </c>
      <c r="M219" s="353">
        <v>0</v>
      </c>
      <c r="N219" s="354"/>
      <c r="O219" s="355">
        <f t="shared" si="98"/>
        <v>0</v>
      </c>
      <c r="P219" s="353">
        <v>2</v>
      </c>
      <c r="Q219" s="354"/>
      <c r="R219" s="355">
        <f t="shared" si="99"/>
        <v>4</v>
      </c>
      <c r="S219" s="353">
        <v>1</v>
      </c>
      <c r="T219" s="354"/>
      <c r="U219" s="355">
        <f t="shared" si="100"/>
        <v>5</v>
      </c>
      <c r="V219" s="353">
        <v>2</v>
      </c>
      <c r="W219" s="354"/>
      <c r="X219" s="355">
        <f t="shared" si="101"/>
        <v>6</v>
      </c>
      <c r="Y219" s="353">
        <v>0</v>
      </c>
      <c r="Z219" s="354"/>
      <c r="AA219" s="355">
        <f t="shared" si="102"/>
        <v>0</v>
      </c>
      <c r="AB219" s="353">
        <v>0</v>
      </c>
      <c r="AC219" s="354"/>
      <c r="AD219" s="355">
        <f t="shared" si="103"/>
        <v>0</v>
      </c>
      <c r="AE219" s="353">
        <v>1</v>
      </c>
      <c r="AF219" s="354"/>
      <c r="AG219" s="355">
        <f t="shared" si="104"/>
        <v>3</v>
      </c>
      <c r="AH219" s="353">
        <v>2</v>
      </c>
      <c r="AI219" s="354"/>
      <c r="AJ219" s="355">
        <f t="shared" si="105"/>
        <v>10</v>
      </c>
      <c r="AK219" s="353">
        <v>4</v>
      </c>
      <c r="AL219" s="354"/>
      <c r="AM219" s="355">
        <f t="shared" si="106"/>
        <v>16</v>
      </c>
      <c r="AN219" s="353">
        <v>5</v>
      </c>
      <c r="AO219" s="354"/>
      <c r="AP219" s="355">
        <f t="shared" si="107"/>
        <v>10</v>
      </c>
      <c r="AQ219" s="353">
        <v>0</v>
      </c>
      <c r="AR219" s="354"/>
      <c r="AS219" s="355">
        <f t="shared" si="108"/>
        <v>0</v>
      </c>
      <c r="AT219" s="353">
        <v>2</v>
      </c>
      <c r="AU219" s="354"/>
      <c r="AV219" s="355">
        <f t="shared" si="109"/>
        <v>6</v>
      </c>
      <c r="AW219" s="353">
        <v>4</v>
      </c>
      <c r="AX219" s="354"/>
      <c r="AY219" s="355">
        <f t="shared" si="110"/>
        <v>8</v>
      </c>
      <c r="AZ219" s="353">
        <v>0</v>
      </c>
      <c r="BA219" s="354"/>
      <c r="BB219" s="355">
        <f t="shared" si="111"/>
        <v>0</v>
      </c>
      <c r="BC219" s="353">
        <v>4</v>
      </c>
      <c r="BD219" s="354"/>
      <c r="BE219" s="355">
        <f t="shared" si="112"/>
        <v>16</v>
      </c>
      <c r="BF219" s="353">
        <v>2</v>
      </c>
      <c r="BG219" s="354"/>
      <c r="BH219" s="355">
        <f t="shared" si="113"/>
        <v>4</v>
      </c>
      <c r="BI219" s="353">
        <v>3</v>
      </c>
      <c r="BJ219" s="354"/>
      <c r="BK219" s="355">
        <f t="shared" si="114"/>
        <v>3</v>
      </c>
      <c r="BL219" s="356">
        <v>2</v>
      </c>
      <c r="BM219" s="357">
        <f t="shared" si="72"/>
        <v>234</v>
      </c>
      <c r="BO219" s="357">
        <f t="shared" si="115"/>
        <v>60</v>
      </c>
      <c r="BP219" s="357">
        <f t="shared" si="116"/>
        <v>28</v>
      </c>
      <c r="BQ219" s="357">
        <f t="shared" si="117"/>
        <v>84</v>
      </c>
      <c r="BR219" s="357">
        <f t="shared" si="118"/>
        <v>62</v>
      </c>
      <c r="BT219" s="329"/>
    </row>
    <row r="220" spans="1:72" x14ac:dyDescent="0.25">
      <c r="A220" s="324"/>
      <c r="B220" s="101" t="s">
        <v>535</v>
      </c>
      <c r="C220" s="261"/>
      <c r="D220" s="353">
        <v>0</v>
      </c>
      <c r="E220" s="354"/>
      <c r="F220" s="355">
        <f t="shared" si="71"/>
        <v>0</v>
      </c>
      <c r="G220" s="353">
        <v>0</v>
      </c>
      <c r="H220" s="354"/>
      <c r="I220" s="355">
        <f t="shared" si="96"/>
        <v>0</v>
      </c>
      <c r="J220" s="353">
        <v>4</v>
      </c>
      <c r="K220" s="354"/>
      <c r="L220" s="355">
        <f t="shared" si="97"/>
        <v>8</v>
      </c>
      <c r="M220" s="353">
        <v>0</v>
      </c>
      <c r="N220" s="354"/>
      <c r="O220" s="355">
        <f t="shared" si="98"/>
        <v>0</v>
      </c>
      <c r="P220" s="353">
        <v>1</v>
      </c>
      <c r="Q220" s="354"/>
      <c r="R220" s="355">
        <f t="shared" si="99"/>
        <v>2</v>
      </c>
      <c r="S220" s="353">
        <v>1</v>
      </c>
      <c r="T220" s="354"/>
      <c r="U220" s="355">
        <f t="shared" si="100"/>
        <v>5</v>
      </c>
      <c r="V220" s="353">
        <v>2</v>
      </c>
      <c r="W220" s="354"/>
      <c r="X220" s="355">
        <f t="shared" si="101"/>
        <v>6</v>
      </c>
      <c r="Y220" s="353">
        <v>0</v>
      </c>
      <c r="Z220" s="354"/>
      <c r="AA220" s="355">
        <f t="shared" si="102"/>
        <v>0</v>
      </c>
      <c r="AB220" s="353">
        <v>0</v>
      </c>
      <c r="AC220" s="354"/>
      <c r="AD220" s="355">
        <f t="shared" si="103"/>
        <v>0</v>
      </c>
      <c r="AE220" s="353">
        <v>4</v>
      </c>
      <c r="AF220" s="354"/>
      <c r="AG220" s="355">
        <f t="shared" si="104"/>
        <v>12</v>
      </c>
      <c r="AH220" s="353">
        <v>2</v>
      </c>
      <c r="AI220" s="354"/>
      <c r="AJ220" s="355">
        <f t="shared" si="105"/>
        <v>10</v>
      </c>
      <c r="AK220" s="353">
        <v>2</v>
      </c>
      <c r="AL220" s="354"/>
      <c r="AM220" s="355">
        <f t="shared" si="106"/>
        <v>8</v>
      </c>
      <c r="AN220" s="353">
        <v>2</v>
      </c>
      <c r="AO220" s="354"/>
      <c r="AP220" s="355">
        <f t="shared" si="107"/>
        <v>4</v>
      </c>
      <c r="AQ220" s="353">
        <v>0</v>
      </c>
      <c r="AR220" s="354"/>
      <c r="AS220" s="355">
        <f t="shared" si="108"/>
        <v>0</v>
      </c>
      <c r="AT220" s="353">
        <v>2</v>
      </c>
      <c r="AU220" s="354"/>
      <c r="AV220" s="355">
        <f t="shared" si="109"/>
        <v>6</v>
      </c>
      <c r="AW220" s="353">
        <v>2</v>
      </c>
      <c r="AX220" s="354"/>
      <c r="AY220" s="355">
        <f t="shared" si="110"/>
        <v>4</v>
      </c>
      <c r="AZ220" s="353">
        <v>0</v>
      </c>
      <c r="BA220" s="354"/>
      <c r="BB220" s="355">
        <f t="shared" si="111"/>
        <v>0</v>
      </c>
      <c r="BC220" s="353">
        <v>0</v>
      </c>
      <c r="BD220" s="354"/>
      <c r="BE220" s="355">
        <f t="shared" si="112"/>
        <v>0</v>
      </c>
      <c r="BF220" s="353">
        <v>0</v>
      </c>
      <c r="BG220" s="354"/>
      <c r="BH220" s="355">
        <f t="shared" si="113"/>
        <v>0</v>
      </c>
      <c r="BI220" s="353">
        <v>1</v>
      </c>
      <c r="BJ220" s="354"/>
      <c r="BK220" s="355">
        <f t="shared" si="114"/>
        <v>1</v>
      </c>
      <c r="BL220" s="356">
        <v>3</v>
      </c>
      <c r="BM220" s="357">
        <f t="shared" si="72"/>
        <v>198</v>
      </c>
      <c r="BO220" s="357">
        <f t="shared" si="115"/>
        <v>30</v>
      </c>
      <c r="BP220" s="357">
        <f t="shared" si="116"/>
        <v>69</v>
      </c>
      <c r="BQ220" s="357">
        <f t="shared" si="117"/>
        <v>84</v>
      </c>
      <c r="BR220" s="357">
        <f t="shared" si="118"/>
        <v>15</v>
      </c>
      <c r="BT220" s="329"/>
    </row>
    <row r="221" spans="1:72" x14ac:dyDescent="0.25">
      <c r="A221" s="324"/>
      <c r="B221" s="101" t="s">
        <v>536</v>
      </c>
      <c r="C221" s="261"/>
      <c r="D221" s="353">
        <v>3</v>
      </c>
      <c r="E221" s="354"/>
      <c r="F221" s="355">
        <f t="shared" si="71"/>
        <v>15</v>
      </c>
      <c r="G221" s="353">
        <v>3</v>
      </c>
      <c r="H221" s="354"/>
      <c r="I221" s="355">
        <f t="shared" si="96"/>
        <v>9</v>
      </c>
      <c r="J221" s="353">
        <v>3</v>
      </c>
      <c r="K221" s="354"/>
      <c r="L221" s="355">
        <f t="shared" si="97"/>
        <v>6</v>
      </c>
      <c r="M221" s="353">
        <v>3</v>
      </c>
      <c r="N221" s="354"/>
      <c r="O221" s="355">
        <f t="shared" si="98"/>
        <v>9</v>
      </c>
      <c r="P221" s="353">
        <v>3</v>
      </c>
      <c r="Q221" s="354"/>
      <c r="R221" s="355">
        <f t="shared" si="99"/>
        <v>6</v>
      </c>
      <c r="S221" s="353">
        <v>3</v>
      </c>
      <c r="T221" s="354"/>
      <c r="U221" s="355">
        <f t="shared" si="100"/>
        <v>15</v>
      </c>
      <c r="V221" s="353">
        <v>1</v>
      </c>
      <c r="W221" s="354"/>
      <c r="X221" s="355">
        <f t="shared" si="101"/>
        <v>3</v>
      </c>
      <c r="Y221" s="353">
        <v>0</v>
      </c>
      <c r="Z221" s="354"/>
      <c r="AA221" s="355">
        <f t="shared" si="102"/>
        <v>0</v>
      </c>
      <c r="AB221" s="353">
        <v>0</v>
      </c>
      <c r="AC221" s="354"/>
      <c r="AD221" s="355">
        <f t="shared" si="103"/>
        <v>0</v>
      </c>
      <c r="AE221" s="353">
        <v>4</v>
      </c>
      <c r="AF221" s="354"/>
      <c r="AG221" s="355">
        <f t="shared" si="104"/>
        <v>12</v>
      </c>
      <c r="AH221" s="353">
        <v>2</v>
      </c>
      <c r="AI221" s="354"/>
      <c r="AJ221" s="355">
        <f t="shared" si="105"/>
        <v>10</v>
      </c>
      <c r="AK221" s="353">
        <v>1</v>
      </c>
      <c r="AL221" s="354"/>
      <c r="AM221" s="355">
        <f t="shared" si="106"/>
        <v>4</v>
      </c>
      <c r="AN221" s="353">
        <v>3</v>
      </c>
      <c r="AO221" s="354"/>
      <c r="AP221" s="355">
        <f t="shared" si="107"/>
        <v>6</v>
      </c>
      <c r="AQ221" s="353">
        <v>0</v>
      </c>
      <c r="AR221" s="354"/>
      <c r="AS221" s="355">
        <f t="shared" si="108"/>
        <v>0</v>
      </c>
      <c r="AT221" s="353">
        <v>4</v>
      </c>
      <c r="AU221" s="354"/>
      <c r="AV221" s="355">
        <f t="shared" si="109"/>
        <v>12</v>
      </c>
      <c r="AW221" s="353">
        <v>1</v>
      </c>
      <c r="AX221" s="354"/>
      <c r="AY221" s="355">
        <f t="shared" si="110"/>
        <v>2</v>
      </c>
      <c r="AZ221" s="353">
        <v>0</v>
      </c>
      <c r="BA221" s="354"/>
      <c r="BB221" s="355">
        <f t="shared" si="111"/>
        <v>0</v>
      </c>
      <c r="BC221" s="353">
        <v>0</v>
      </c>
      <c r="BD221" s="354"/>
      <c r="BE221" s="355">
        <f t="shared" si="112"/>
        <v>0</v>
      </c>
      <c r="BF221" s="353">
        <v>2</v>
      </c>
      <c r="BG221" s="354"/>
      <c r="BH221" s="355">
        <f t="shared" si="113"/>
        <v>4</v>
      </c>
      <c r="BI221" s="353">
        <v>2</v>
      </c>
      <c r="BJ221" s="354"/>
      <c r="BK221" s="355">
        <f t="shared" si="114"/>
        <v>2</v>
      </c>
      <c r="BL221" s="356">
        <v>4</v>
      </c>
      <c r="BM221" s="357">
        <f t="shared" si="72"/>
        <v>460</v>
      </c>
      <c r="BO221" s="357">
        <f t="shared" si="115"/>
        <v>180</v>
      </c>
      <c r="BP221" s="357">
        <f t="shared" si="116"/>
        <v>120</v>
      </c>
      <c r="BQ221" s="357">
        <f t="shared" si="117"/>
        <v>128</v>
      </c>
      <c r="BR221" s="357">
        <f t="shared" si="118"/>
        <v>32</v>
      </c>
      <c r="BT221" s="329"/>
    </row>
    <row r="222" spans="1:72" x14ac:dyDescent="0.25">
      <c r="A222" s="324"/>
      <c r="B222" s="101" t="s">
        <v>537</v>
      </c>
      <c r="C222" s="261"/>
      <c r="D222" s="353">
        <v>3</v>
      </c>
      <c r="E222" s="354"/>
      <c r="F222" s="355">
        <f t="shared" si="71"/>
        <v>15</v>
      </c>
      <c r="G222" s="353">
        <v>3</v>
      </c>
      <c r="H222" s="354"/>
      <c r="I222" s="355">
        <f t="shared" si="96"/>
        <v>9</v>
      </c>
      <c r="J222" s="353">
        <v>3</v>
      </c>
      <c r="K222" s="354"/>
      <c r="L222" s="355">
        <f t="shared" si="97"/>
        <v>6</v>
      </c>
      <c r="M222" s="353">
        <v>1</v>
      </c>
      <c r="N222" s="354"/>
      <c r="O222" s="355">
        <f t="shared" si="98"/>
        <v>3</v>
      </c>
      <c r="P222" s="353">
        <v>4</v>
      </c>
      <c r="Q222" s="354"/>
      <c r="R222" s="355">
        <f t="shared" si="99"/>
        <v>8</v>
      </c>
      <c r="S222" s="353">
        <v>3</v>
      </c>
      <c r="T222" s="354"/>
      <c r="U222" s="355">
        <f t="shared" si="100"/>
        <v>15</v>
      </c>
      <c r="V222" s="353">
        <v>3</v>
      </c>
      <c r="W222" s="354"/>
      <c r="X222" s="355">
        <f t="shared" si="101"/>
        <v>9</v>
      </c>
      <c r="Y222" s="353">
        <v>0</v>
      </c>
      <c r="Z222" s="354"/>
      <c r="AA222" s="355">
        <f t="shared" si="102"/>
        <v>0</v>
      </c>
      <c r="AB222" s="353">
        <v>0</v>
      </c>
      <c r="AC222" s="354"/>
      <c r="AD222" s="355">
        <f t="shared" si="103"/>
        <v>0</v>
      </c>
      <c r="AE222" s="353">
        <v>4</v>
      </c>
      <c r="AF222" s="354"/>
      <c r="AG222" s="355">
        <f t="shared" si="104"/>
        <v>12</v>
      </c>
      <c r="AH222" s="353">
        <v>1</v>
      </c>
      <c r="AI222" s="354"/>
      <c r="AJ222" s="355">
        <f t="shared" si="105"/>
        <v>5</v>
      </c>
      <c r="AK222" s="353">
        <v>1</v>
      </c>
      <c r="AL222" s="354"/>
      <c r="AM222" s="355">
        <f t="shared" si="106"/>
        <v>4</v>
      </c>
      <c r="AN222" s="353">
        <v>4</v>
      </c>
      <c r="AO222" s="354"/>
      <c r="AP222" s="355">
        <f t="shared" si="107"/>
        <v>8</v>
      </c>
      <c r="AQ222" s="353">
        <v>0</v>
      </c>
      <c r="AR222" s="354"/>
      <c r="AS222" s="355">
        <f t="shared" si="108"/>
        <v>0</v>
      </c>
      <c r="AT222" s="353">
        <v>4</v>
      </c>
      <c r="AU222" s="354"/>
      <c r="AV222" s="355">
        <f t="shared" si="109"/>
        <v>12</v>
      </c>
      <c r="AW222" s="353">
        <v>1</v>
      </c>
      <c r="AX222" s="354"/>
      <c r="AY222" s="355">
        <f t="shared" si="110"/>
        <v>2</v>
      </c>
      <c r="AZ222" s="353">
        <v>0</v>
      </c>
      <c r="BA222" s="354"/>
      <c r="BB222" s="355">
        <f t="shared" si="111"/>
        <v>0</v>
      </c>
      <c r="BC222" s="353">
        <v>0</v>
      </c>
      <c r="BD222" s="354"/>
      <c r="BE222" s="355">
        <f t="shared" si="112"/>
        <v>0</v>
      </c>
      <c r="BF222" s="353">
        <v>0</v>
      </c>
      <c r="BG222" s="354"/>
      <c r="BH222" s="355">
        <f t="shared" si="113"/>
        <v>0</v>
      </c>
      <c r="BI222" s="353">
        <v>3</v>
      </c>
      <c r="BJ222" s="354"/>
      <c r="BK222" s="355">
        <f t="shared" si="114"/>
        <v>3</v>
      </c>
      <c r="BL222" s="356">
        <v>2</v>
      </c>
      <c r="BM222" s="357">
        <f t="shared" si="72"/>
        <v>222</v>
      </c>
      <c r="BO222" s="357">
        <f t="shared" si="115"/>
        <v>82</v>
      </c>
      <c r="BP222" s="357">
        <f t="shared" si="116"/>
        <v>72</v>
      </c>
      <c r="BQ222" s="357">
        <f t="shared" si="117"/>
        <v>58</v>
      </c>
      <c r="BR222" s="357">
        <f t="shared" si="118"/>
        <v>10</v>
      </c>
      <c r="BT222" s="329"/>
    </row>
    <row r="223" spans="1:72" x14ac:dyDescent="0.25">
      <c r="A223" s="324"/>
      <c r="B223" s="101" t="s">
        <v>538</v>
      </c>
      <c r="C223" s="261"/>
      <c r="D223" s="353">
        <v>3</v>
      </c>
      <c r="E223" s="354"/>
      <c r="F223" s="355">
        <f t="shared" si="71"/>
        <v>15</v>
      </c>
      <c r="G223" s="353">
        <v>3</v>
      </c>
      <c r="H223" s="354"/>
      <c r="I223" s="355">
        <f t="shared" si="96"/>
        <v>9</v>
      </c>
      <c r="J223" s="353">
        <v>3</v>
      </c>
      <c r="K223" s="354"/>
      <c r="L223" s="355">
        <f t="shared" si="97"/>
        <v>6</v>
      </c>
      <c r="M223" s="353">
        <v>0</v>
      </c>
      <c r="N223" s="354"/>
      <c r="O223" s="355">
        <f t="shared" si="98"/>
        <v>0</v>
      </c>
      <c r="P223" s="353">
        <v>4</v>
      </c>
      <c r="Q223" s="354"/>
      <c r="R223" s="355">
        <f t="shared" si="99"/>
        <v>8</v>
      </c>
      <c r="S223" s="353">
        <v>1</v>
      </c>
      <c r="T223" s="354"/>
      <c r="U223" s="355">
        <f t="shared" si="100"/>
        <v>5</v>
      </c>
      <c r="V223" s="353">
        <v>2</v>
      </c>
      <c r="W223" s="354"/>
      <c r="X223" s="355">
        <f t="shared" si="101"/>
        <v>6</v>
      </c>
      <c r="Y223" s="353">
        <v>0</v>
      </c>
      <c r="Z223" s="354"/>
      <c r="AA223" s="355">
        <f t="shared" si="102"/>
        <v>0</v>
      </c>
      <c r="AB223" s="353">
        <v>0</v>
      </c>
      <c r="AC223" s="354"/>
      <c r="AD223" s="355">
        <f t="shared" si="103"/>
        <v>0</v>
      </c>
      <c r="AE223" s="353">
        <v>1</v>
      </c>
      <c r="AF223" s="354"/>
      <c r="AG223" s="355">
        <f t="shared" si="104"/>
        <v>3</v>
      </c>
      <c r="AH223" s="353">
        <v>2</v>
      </c>
      <c r="AI223" s="354"/>
      <c r="AJ223" s="355">
        <f t="shared" si="105"/>
        <v>10</v>
      </c>
      <c r="AK223" s="353">
        <v>2</v>
      </c>
      <c r="AL223" s="354"/>
      <c r="AM223" s="355">
        <f t="shared" si="106"/>
        <v>8</v>
      </c>
      <c r="AN223" s="353">
        <v>3</v>
      </c>
      <c r="AO223" s="354"/>
      <c r="AP223" s="355">
        <f t="shared" si="107"/>
        <v>6</v>
      </c>
      <c r="AQ223" s="353">
        <v>3</v>
      </c>
      <c r="AR223" s="354"/>
      <c r="AS223" s="355">
        <f t="shared" si="108"/>
        <v>9</v>
      </c>
      <c r="AT223" s="353">
        <v>4</v>
      </c>
      <c r="AU223" s="354"/>
      <c r="AV223" s="355">
        <f t="shared" si="109"/>
        <v>12</v>
      </c>
      <c r="AW223" s="353">
        <v>3</v>
      </c>
      <c r="AX223" s="354"/>
      <c r="AY223" s="355">
        <f t="shared" si="110"/>
        <v>6</v>
      </c>
      <c r="AZ223" s="353">
        <v>0</v>
      </c>
      <c r="BA223" s="354"/>
      <c r="BB223" s="355">
        <f t="shared" si="111"/>
        <v>0</v>
      </c>
      <c r="BC223" s="353">
        <v>0</v>
      </c>
      <c r="BD223" s="354"/>
      <c r="BE223" s="355">
        <f t="shared" si="112"/>
        <v>0</v>
      </c>
      <c r="BF223" s="353">
        <v>0</v>
      </c>
      <c r="BG223" s="354"/>
      <c r="BH223" s="355">
        <f t="shared" si="113"/>
        <v>0</v>
      </c>
      <c r="BI223" s="353">
        <v>1</v>
      </c>
      <c r="BJ223" s="354"/>
      <c r="BK223" s="355">
        <f t="shared" si="114"/>
        <v>1</v>
      </c>
      <c r="BL223" s="356">
        <v>3</v>
      </c>
      <c r="BM223" s="357">
        <f t="shared" si="72"/>
        <v>312</v>
      </c>
      <c r="BO223" s="357">
        <f t="shared" si="115"/>
        <v>114</v>
      </c>
      <c r="BP223" s="357">
        <f t="shared" si="116"/>
        <v>42</v>
      </c>
      <c r="BQ223" s="357">
        <f t="shared" si="117"/>
        <v>135</v>
      </c>
      <c r="BR223" s="357">
        <f t="shared" si="118"/>
        <v>21</v>
      </c>
      <c r="BT223" s="329"/>
    </row>
    <row r="224" spans="1:72" x14ac:dyDescent="0.25">
      <c r="A224" s="324"/>
      <c r="B224" s="101" t="s">
        <v>539</v>
      </c>
      <c r="C224" s="261"/>
      <c r="D224" s="353">
        <v>3</v>
      </c>
      <c r="E224" s="354"/>
      <c r="F224" s="355">
        <f t="shared" si="71"/>
        <v>15</v>
      </c>
      <c r="G224" s="353">
        <v>3</v>
      </c>
      <c r="H224" s="354"/>
      <c r="I224" s="355">
        <f t="shared" si="96"/>
        <v>9</v>
      </c>
      <c r="J224" s="353">
        <v>3</v>
      </c>
      <c r="K224" s="354"/>
      <c r="L224" s="355">
        <f t="shared" si="97"/>
        <v>6</v>
      </c>
      <c r="M224" s="353">
        <v>0</v>
      </c>
      <c r="N224" s="354"/>
      <c r="O224" s="355">
        <f t="shared" si="98"/>
        <v>0</v>
      </c>
      <c r="P224" s="353">
        <v>4</v>
      </c>
      <c r="Q224" s="354"/>
      <c r="R224" s="355">
        <f t="shared" si="99"/>
        <v>8</v>
      </c>
      <c r="S224" s="353">
        <v>1</v>
      </c>
      <c r="T224" s="354"/>
      <c r="U224" s="355">
        <f t="shared" si="100"/>
        <v>5</v>
      </c>
      <c r="V224" s="353">
        <v>2</v>
      </c>
      <c r="W224" s="354"/>
      <c r="X224" s="355">
        <f t="shared" si="101"/>
        <v>6</v>
      </c>
      <c r="Y224" s="353">
        <v>0</v>
      </c>
      <c r="Z224" s="354"/>
      <c r="AA224" s="355">
        <f t="shared" si="102"/>
        <v>0</v>
      </c>
      <c r="AB224" s="353">
        <v>0</v>
      </c>
      <c r="AC224" s="354"/>
      <c r="AD224" s="355">
        <f t="shared" si="103"/>
        <v>0</v>
      </c>
      <c r="AE224" s="353">
        <v>1</v>
      </c>
      <c r="AF224" s="354"/>
      <c r="AG224" s="355">
        <f t="shared" si="104"/>
        <v>3</v>
      </c>
      <c r="AH224" s="353">
        <v>2</v>
      </c>
      <c r="AI224" s="354"/>
      <c r="AJ224" s="355">
        <f t="shared" si="105"/>
        <v>10</v>
      </c>
      <c r="AK224" s="353">
        <v>2</v>
      </c>
      <c r="AL224" s="354"/>
      <c r="AM224" s="355">
        <f t="shared" si="106"/>
        <v>8</v>
      </c>
      <c r="AN224" s="353">
        <v>3</v>
      </c>
      <c r="AO224" s="354"/>
      <c r="AP224" s="355">
        <f t="shared" si="107"/>
        <v>6</v>
      </c>
      <c r="AQ224" s="353">
        <v>3</v>
      </c>
      <c r="AR224" s="354"/>
      <c r="AS224" s="355">
        <f t="shared" si="108"/>
        <v>9</v>
      </c>
      <c r="AT224" s="353">
        <v>4</v>
      </c>
      <c r="AU224" s="354"/>
      <c r="AV224" s="355">
        <f t="shared" si="109"/>
        <v>12</v>
      </c>
      <c r="AW224" s="353">
        <v>3</v>
      </c>
      <c r="AX224" s="354"/>
      <c r="AY224" s="355">
        <f t="shared" si="110"/>
        <v>6</v>
      </c>
      <c r="AZ224" s="353">
        <v>0</v>
      </c>
      <c r="BA224" s="354"/>
      <c r="BB224" s="355">
        <f t="shared" si="111"/>
        <v>0</v>
      </c>
      <c r="BC224" s="353">
        <v>0</v>
      </c>
      <c r="BD224" s="354"/>
      <c r="BE224" s="355">
        <f t="shared" si="112"/>
        <v>0</v>
      </c>
      <c r="BF224" s="353">
        <v>0</v>
      </c>
      <c r="BG224" s="354"/>
      <c r="BH224" s="355">
        <f t="shared" si="113"/>
        <v>0</v>
      </c>
      <c r="BI224" s="353">
        <v>1</v>
      </c>
      <c r="BJ224" s="354"/>
      <c r="BK224" s="355">
        <f t="shared" si="114"/>
        <v>1</v>
      </c>
      <c r="BL224" s="356">
        <v>3</v>
      </c>
      <c r="BM224" s="357">
        <f t="shared" si="72"/>
        <v>312</v>
      </c>
      <c r="BO224" s="357">
        <f t="shared" si="115"/>
        <v>114</v>
      </c>
      <c r="BP224" s="357">
        <f t="shared" si="116"/>
        <v>42</v>
      </c>
      <c r="BQ224" s="357">
        <f t="shared" si="117"/>
        <v>135</v>
      </c>
      <c r="BR224" s="357">
        <f t="shared" si="118"/>
        <v>21</v>
      </c>
      <c r="BT224" s="329"/>
    </row>
    <row r="225" spans="1:72" x14ac:dyDescent="0.25">
      <c r="A225" s="324"/>
      <c r="B225" s="101" t="s">
        <v>540</v>
      </c>
      <c r="C225" s="261"/>
      <c r="D225" s="353">
        <v>3</v>
      </c>
      <c r="E225" s="354"/>
      <c r="F225" s="355">
        <f t="shared" si="71"/>
        <v>15</v>
      </c>
      <c r="G225" s="353">
        <v>3</v>
      </c>
      <c r="H225" s="354"/>
      <c r="I225" s="355">
        <f t="shared" si="96"/>
        <v>9</v>
      </c>
      <c r="J225" s="353">
        <v>3</v>
      </c>
      <c r="K225" s="354"/>
      <c r="L225" s="355">
        <f t="shared" si="97"/>
        <v>6</v>
      </c>
      <c r="M225" s="353">
        <v>0</v>
      </c>
      <c r="N225" s="354"/>
      <c r="O225" s="355">
        <f t="shared" si="98"/>
        <v>0</v>
      </c>
      <c r="P225" s="353">
        <v>4</v>
      </c>
      <c r="Q225" s="354"/>
      <c r="R225" s="355">
        <f t="shared" si="99"/>
        <v>8</v>
      </c>
      <c r="S225" s="353">
        <v>1</v>
      </c>
      <c r="T225" s="354"/>
      <c r="U225" s="355">
        <f t="shared" si="100"/>
        <v>5</v>
      </c>
      <c r="V225" s="353">
        <v>2</v>
      </c>
      <c r="W225" s="354"/>
      <c r="X225" s="355">
        <f t="shared" si="101"/>
        <v>6</v>
      </c>
      <c r="Y225" s="353">
        <v>0</v>
      </c>
      <c r="Z225" s="354"/>
      <c r="AA225" s="355">
        <f t="shared" si="102"/>
        <v>0</v>
      </c>
      <c r="AB225" s="353">
        <v>0</v>
      </c>
      <c r="AC225" s="354"/>
      <c r="AD225" s="355">
        <f t="shared" si="103"/>
        <v>0</v>
      </c>
      <c r="AE225" s="353">
        <v>1</v>
      </c>
      <c r="AF225" s="354"/>
      <c r="AG225" s="355">
        <f t="shared" si="104"/>
        <v>3</v>
      </c>
      <c r="AH225" s="353">
        <v>2</v>
      </c>
      <c r="AI225" s="354"/>
      <c r="AJ225" s="355">
        <f t="shared" si="105"/>
        <v>10</v>
      </c>
      <c r="AK225" s="353">
        <v>2</v>
      </c>
      <c r="AL225" s="354"/>
      <c r="AM225" s="355">
        <f t="shared" si="106"/>
        <v>8</v>
      </c>
      <c r="AN225" s="353">
        <v>4</v>
      </c>
      <c r="AO225" s="354"/>
      <c r="AP225" s="355">
        <f t="shared" si="107"/>
        <v>8</v>
      </c>
      <c r="AQ225" s="353">
        <v>3</v>
      </c>
      <c r="AR225" s="354"/>
      <c r="AS225" s="355">
        <f t="shared" si="108"/>
        <v>9</v>
      </c>
      <c r="AT225" s="353">
        <v>4</v>
      </c>
      <c r="AU225" s="354"/>
      <c r="AV225" s="355">
        <f t="shared" si="109"/>
        <v>12</v>
      </c>
      <c r="AW225" s="353">
        <v>3</v>
      </c>
      <c r="AX225" s="354"/>
      <c r="AY225" s="355">
        <f t="shared" si="110"/>
        <v>6</v>
      </c>
      <c r="AZ225" s="353">
        <v>0</v>
      </c>
      <c r="BA225" s="354"/>
      <c r="BB225" s="355">
        <f t="shared" si="111"/>
        <v>0</v>
      </c>
      <c r="BC225" s="353">
        <v>0</v>
      </c>
      <c r="BD225" s="354"/>
      <c r="BE225" s="355">
        <f t="shared" si="112"/>
        <v>0</v>
      </c>
      <c r="BF225" s="353">
        <v>0</v>
      </c>
      <c r="BG225" s="354"/>
      <c r="BH225" s="355">
        <f t="shared" si="113"/>
        <v>0</v>
      </c>
      <c r="BI225" s="353">
        <v>1</v>
      </c>
      <c r="BJ225" s="354"/>
      <c r="BK225" s="355">
        <f t="shared" si="114"/>
        <v>1</v>
      </c>
      <c r="BL225" s="356">
        <v>3</v>
      </c>
      <c r="BM225" s="357">
        <f t="shared" si="72"/>
        <v>318</v>
      </c>
      <c r="BO225" s="357">
        <f t="shared" si="115"/>
        <v>114</v>
      </c>
      <c r="BP225" s="357">
        <f t="shared" si="116"/>
        <v>42</v>
      </c>
      <c r="BQ225" s="357">
        <f t="shared" si="117"/>
        <v>141</v>
      </c>
      <c r="BR225" s="357">
        <f t="shared" si="118"/>
        <v>21</v>
      </c>
      <c r="BT225" s="329"/>
    </row>
    <row r="226" spans="1:72" x14ac:dyDescent="0.25">
      <c r="A226" s="324"/>
      <c r="B226" s="101" t="s">
        <v>541</v>
      </c>
      <c r="C226" s="261"/>
      <c r="D226" s="353">
        <v>0</v>
      </c>
      <c r="E226" s="354"/>
      <c r="F226" s="355">
        <f t="shared" si="71"/>
        <v>0</v>
      </c>
      <c r="G226" s="353">
        <v>0</v>
      </c>
      <c r="H226" s="354"/>
      <c r="I226" s="355">
        <f t="shared" si="96"/>
        <v>0</v>
      </c>
      <c r="J226" s="353">
        <v>2</v>
      </c>
      <c r="K226" s="354"/>
      <c r="L226" s="355">
        <f t="shared" si="97"/>
        <v>4</v>
      </c>
      <c r="M226" s="353">
        <v>2</v>
      </c>
      <c r="N226" s="354"/>
      <c r="O226" s="355">
        <f t="shared" si="98"/>
        <v>6</v>
      </c>
      <c r="P226" s="353">
        <v>1</v>
      </c>
      <c r="Q226" s="354"/>
      <c r="R226" s="355">
        <f t="shared" si="99"/>
        <v>2</v>
      </c>
      <c r="S226" s="353">
        <v>0</v>
      </c>
      <c r="T226" s="354"/>
      <c r="U226" s="355">
        <f t="shared" si="100"/>
        <v>0</v>
      </c>
      <c r="V226" s="353">
        <v>0</v>
      </c>
      <c r="W226" s="354"/>
      <c r="X226" s="355">
        <f t="shared" si="101"/>
        <v>0</v>
      </c>
      <c r="Y226" s="353">
        <v>0</v>
      </c>
      <c r="Z226" s="354"/>
      <c r="AA226" s="355">
        <f t="shared" si="102"/>
        <v>0</v>
      </c>
      <c r="AB226" s="353">
        <v>0</v>
      </c>
      <c r="AC226" s="354"/>
      <c r="AD226" s="355">
        <f t="shared" si="103"/>
        <v>0</v>
      </c>
      <c r="AE226" s="353">
        <v>4</v>
      </c>
      <c r="AF226" s="354"/>
      <c r="AG226" s="355">
        <f t="shared" si="104"/>
        <v>12</v>
      </c>
      <c r="AH226" s="353">
        <v>2</v>
      </c>
      <c r="AI226" s="354"/>
      <c r="AJ226" s="355">
        <f t="shared" si="105"/>
        <v>10</v>
      </c>
      <c r="AK226" s="353">
        <v>3</v>
      </c>
      <c r="AL226" s="354"/>
      <c r="AM226" s="355">
        <f t="shared" si="106"/>
        <v>12</v>
      </c>
      <c r="AN226" s="353">
        <v>4</v>
      </c>
      <c r="AO226" s="354"/>
      <c r="AP226" s="355">
        <f t="shared" si="107"/>
        <v>8</v>
      </c>
      <c r="AQ226" s="353">
        <v>0</v>
      </c>
      <c r="AR226" s="354"/>
      <c r="AS226" s="355">
        <f t="shared" si="108"/>
        <v>0</v>
      </c>
      <c r="AT226" s="353">
        <v>4</v>
      </c>
      <c r="AU226" s="354"/>
      <c r="AV226" s="355">
        <f t="shared" si="109"/>
        <v>12</v>
      </c>
      <c r="AW226" s="353">
        <v>3</v>
      </c>
      <c r="AX226" s="354"/>
      <c r="AY226" s="355">
        <f t="shared" si="110"/>
        <v>6</v>
      </c>
      <c r="AZ226" s="353">
        <v>0</v>
      </c>
      <c r="BA226" s="354"/>
      <c r="BB226" s="355">
        <f t="shared" si="111"/>
        <v>0</v>
      </c>
      <c r="BC226" s="353">
        <v>2</v>
      </c>
      <c r="BD226" s="354"/>
      <c r="BE226" s="355">
        <f t="shared" si="112"/>
        <v>8</v>
      </c>
      <c r="BF226" s="353">
        <v>2</v>
      </c>
      <c r="BG226" s="354"/>
      <c r="BH226" s="355">
        <f t="shared" si="113"/>
        <v>4</v>
      </c>
      <c r="BI226" s="353">
        <v>5</v>
      </c>
      <c r="BJ226" s="354"/>
      <c r="BK226" s="355">
        <f t="shared" si="114"/>
        <v>5</v>
      </c>
      <c r="BL226" s="356">
        <v>5</v>
      </c>
      <c r="BM226" s="357">
        <f t="shared" si="72"/>
        <v>445</v>
      </c>
      <c r="BO226" s="357">
        <f t="shared" si="115"/>
        <v>60</v>
      </c>
      <c r="BP226" s="357">
        <f t="shared" si="116"/>
        <v>60</v>
      </c>
      <c r="BQ226" s="357">
        <f t="shared" si="117"/>
        <v>210</v>
      </c>
      <c r="BR226" s="357">
        <f t="shared" si="118"/>
        <v>115</v>
      </c>
      <c r="BT226" s="329"/>
    </row>
    <row r="227" spans="1:72" x14ac:dyDescent="0.25">
      <c r="A227" s="324"/>
      <c r="B227" s="37" t="s">
        <v>542</v>
      </c>
      <c r="C227" s="261"/>
      <c r="D227" s="353">
        <v>0</v>
      </c>
      <c r="E227" s="354"/>
      <c r="F227" s="355">
        <f t="shared" si="71"/>
        <v>0</v>
      </c>
      <c r="G227" s="353">
        <v>0</v>
      </c>
      <c r="H227" s="354"/>
      <c r="I227" s="355">
        <f t="shared" si="96"/>
        <v>0</v>
      </c>
      <c r="J227" s="353">
        <v>3</v>
      </c>
      <c r="K227" s="354"/>
      <c r="L227" s="355">
        <f t="shared" si="97"/>
        <v>6</v>
      </c>
      <c r="M227" s="353">
        <v>0</v>
      </c>
      <c r="N227" s="354"/>
      <c r="O227" s="355">
        <f t="shared" si="98"/>
        <v>0</v>
      </c>
      <c r="P227" s="353">
        <v>1</v>
      </c>
      <c r="Q227" s="354"/>
      <c r="R227" s="355">
        <f t="shared" si="99"/>
        <v>2</v>
      </c>
      <c r="S227" s="353">
        <v>1</v>
      </c>
      <c r="T227" s="354"/>
      <c r="U227" s="355">
        <f t="shared" si="100"/>
        <v>5</v>
      </c>
      <c r="V227" s="353">
        <v>2</v>
      </c>
      <c r="W227" s="354"/>
      <c r="X227" s="355">
        <f t="shared" si="101"/>
        <v>6</v>
      </c>
      <c r="Y227" s="353">
        <v>0</v>
      </c>
      <c r="Z227" s="354"/>
      <c r="AA227" s="355">
        <f t="shared" si="102"/>
        <v>0</v>
      </c>
      <c r="AB227" s="353">
        <v>0</v>
      </c>
      <c r="AC227" s="354"/>
      <c r="AD227" s="355">
        <f t="shared" si="103"/>
        <v>0</v>
      </c>
      <c r="AE227" s="353">
        <v>3</v>
      </c>
      <c r="AF227" s="354"/>
      <c r="AG227" s="355">
        <f t="shared" si="104"/>
        <v>9</v>
      </c>
      <c r="AH227" s="353">
        <v>2</v>
      </c>
      <c r="AI227" s="354"/>
      <c r="AJ227" s="355">
        <f t="shared" si="105"/>
        <v>10</v>
      </c>
      <c r="AK227" s="353">
        <v>3</v>
      </c>
      <c r="AL227" s="354"/>
      <c r="AM227" s="355">
        <f t="shared" si="106"/>
        <v>12</v>
      </c>
      <c r="AN227" s="353">
        <v>4</v>
      </c>
      <c r="AO227" s="354"/>
      <c r="AP227" s="355">
        <f t="shared" si="107"/>
        <v>8</v>
      </c>
      <c r="AQ227" s="353">
        <v>0</v>
      </c>
      <c r="AR227" s="354"/>
      <c r="AS227" s="355">
        <f t="shared" si="108"/>
        <v>0</v>
      </c>
      <c r="AT227" s="353">
        <v>5</v>
      </c>
      <c r="AU227" s="354"/>
      <c r="AV227" s="355">
        <f t="shared" si="109"/>
        <v>15</v>
      </c>
      <c r="AW227" s="353">
        <v>2</v>
      </c>
      <c r="AX227" s="354"/>
      <c r="AY227" s="355">
        <f t="shared" si="110"/>
        <v>4</v>
      </c>
      <c r="AZ227" s="353">
        <v>0</v>
      </c>
      <c r="BA227" s="354"/>
      <c r="BB227" s="355">
        <f t="shared" si="111"/>
        <v>0</v>
      </c>
      <c r="BC227" s="353">
        <v>0</v>
      </c>
      <c r="BD227" s="354"/>
      <c r="BE227" s="355">
        <f t="shared" si="112"/>
        <v>0</v>
      </c>
      <c r="BF227" s="353">
        <v>0</v>
      </c>
      <c r="BG227" s="354"/>
      <c r="BH227" s="355">
        <f t="shared" si="113"/>
        <v>0</v>
      </c>
      <c r="BI227" s="353">
        <v>3</v>
      </c>
      <c r="BJ227" s="354"/>
      <c r="BK227" s="355">
        <f t="shared" si="114"/>
        <v>3</v>
      </c>
      <c r="BL227" s="356">
        <v>3</v>
      </c>
      <c r="BM227" s="357">
        <f t="shared" si="72"/>
        <v>240</v>
      </c>
      <c r="BO227" s="357">
        <f t="shared" si="115"/>
        <v>24</v>
      </c>
      <c r="BP227" s="357">
        <f t="shared" si="116"/>
        <v>60</v>
      </c>
      <c r="BQ227" s="357">
        <f t="shared" si="117"/>
        <v>135</v>
      </c>
      <c r="BR227" s="357">
        <f t="shared" si="118"/>
        <v>21</v>
      </c>
      <c r="BT227" s="329"/>
    </row>
    <row r="228" spans="1:72" x14ac:dyDescent="0.25">
      <c r="A228" s="324"/>
      <c r="B228" s="10" t="s">
        <v>543</v>
      </c>
      <c r="C228" s="261"/>
      <c r="D228" s="353">
        <v>0</v>
      </c>
      <c r="E228" s="354"/>
      <c r="F228" s="355">
        <f>D228*E$10</f>
        <v>0</v>
      </c>
      <c r="G228" s="353">
        <v>3</v>
      </c>
      <c r="H228" s="354"/>
      <c r="I228" s="355">
        <f t="shared" si="96"/>
        <v>9</v>
      </c>
      <c r="J228" s="353">
        <v>1</v>
      </c>
      <c r="K228" s="354"/>
      <c r="L228" s="355">
        <f t="shared" si="97"/>
        <v>2</v>
      </c>
      <c r="M228" s="353">
        <v>0</v>
      </c>
      <c r="N228" s="354"/>
      <c r="O228" s="355">
        <f t="shared" si="98"/>
        <v>0</v>
      </c>
      <c r="P228" s="353">
        <v>0</v>
      </c>
      <c r="Q228" s="354"/>
      <c r="R228" s="355">
        <f t="shared" si="99"/>
        <v>0</v>
      </c>
      <c r="S228" s="353">
        <v>1</v>
      </c>
      <c r="T228" s="354"/>
      <c r="U228" s="355">
        <f t="shared" si="100"/>
        <v>5</v>
      </c>
      <c r="V228" s="353">
        <v>2</v>
      </c>
      <c r="W228" s="354"/>
      <c r="X228" s="355">
        <f t="shared" si="101"/>
        <v>6</v>
      </c>
      <c r="Y228" s="353">
        <v>0</v>
      </c>
      <c r="Z228" s="354"/>
      <c r="AA228" s="355">
        <f t="shared" si="102"/>
        <v>0</v>
      </c>
      <c r="AB228" s="353">
        <v>0</v>
      </c>
      <c r="AC228" s="354"/>
      <c r="AD228" s="355">
        <f t="shared" si="103"/>
        <v>0</v>
      </c>
      <c r="AE228" s="353">
        <v>3</v>
      </c>
      <c r="AF228" s="354"/>
      <c r="AG228" s="355">
        <f t="shared" si="104"/>
        <v>9</v>
      </c>
      <c r="AH228" s="353">
        <v>2</v>
      </c>
      <c r="AI228" s="354"/>
      <c r="AJ228" s="355">
        <f t="shared" si="105"/>
        <v>10</v>
      </c>
      <c r="AK228" s="353">
        <v>2</v>
      </c>
      <c r="AL228" s="354"/>
      <c r="AM228" s="355">
        <f t="shared" si="106"/>
        <v>8</v>
      </c>
      <c r="AN228" s="353">
        <v>2</v>
      </c>
      <c r="AO228" s="354"/>
      <c r="AP228" s="355">
        <f t="shared" si="107"/>
        <v>4</v>
      </c>
      <c r="AQ228" s="353">
        <v>0</v>
      </c>
      <c r="AR228" s="354"/>
      <c r="AS228" s="355">
        <f t="shared" si="108"/>
        <v>0</v>
      </c>
      <c r="AT228" s="353">
        <v>2</v>
      </c>
      <c r="AU228" s="354"/>
      <c r="AV228" s="355">
        <f t="shared" si="109"/>
        <v>6</v>
      </c>
      <c r="AW228" s="353">
        <v>2</v>
      </c>
      <c r="AX228" s="354"/>
      <c r="AY228" s="355">
        <f t="shared" si="110"/>
        <v>4</v>
      </c>
      <c r="AZ228" s="353">
        <v>0</v>
      </c>
      <c r="BA228" s="354"/>
      <c r="BB228" s="355">
        <f t="shared" si="111"/>
        <v>0</v>
      </c>
      <c r="BC228" s="353">
        <v>0</v>
      </c>
      <c r="BD228" s="354"/>
      <c r="BE228" s="355">
        <f t="shared" si="112"/>
        <v>0</v>
      </c>
      <c r="BF228" s="353">
        <v>0</v>
      </c>
      <c r="BG228" s="354"/>
      <c r="BH228" s="355">
        <f t="shared" si="113"/>
        <v>0</v>
      </c>
      <c r="BI228" s="353">
        <v>2</v>
      </c>
      <c r="BJ228" s="354"/>
      <c r="BK228" s="355">
        <f t="shared" si="114"/>
        <v>2</v>
      </c>
      <c r="BL228" s="356">
        <v>3</v>
      </c>
      <c r="BM228" s="357">
        <f t="shared" si="72"/>
        <v>195</v>
      </c>
      <c r="BO228" s="357">
        <f t="shared" si="115"/>
        <v>33</v>
      </c>
      <c r="BP228" s="357">
        <f t="shared" si="116"/>
        <v>60</v>
      </c>
      <c r="BQ228" s="357">
        <f t="shared" si="117"/>
        <v>84</v>
      </c>
      <c r="BR228" s="357">
        <f t="shared" si="118"/>
        <v>18</v>
      </c>
      <c r="BT228" s="329"/>
    </row>
    <row r="229" spans="1:72" s="106" customFormat="1" x14ac:dyDescent="0.25">
      <c r="B229" s="170"/>
      <c r="C229" s="171"/>
      <c r="D229" s="358"/>
      <c r="E229" s="359"/>
      <c r="F229" s="360"/>
      <c r="G229" s="358"/>
      <c r="H229" s="359"/>
      <c r="I229" s="360"/>
      <c r="J229" s="358"/>
      <c r="K229" s="359"/>
      <c r="L229" s="360"/>
      <c r="M229" s="358"/>
      <c r="N229" s="359"/>
      <c r="O229" s="360"/>
      <c r="P229" s="358"/>
      <c r="Q229" s="359"/>
      <c r="R229" s="360"/>
      <c r="S229" s="358"/>
      <c r="T229" s="359"/>
      <c r="U229" s="360"/>
      <c r="V229" s="358"/>
      <c r="W229" s="359"/>
      <c r="X229" s="360"/>
      <c r="Y229" s="358"/>
      <c r="Z229" s="359"/>
      <c r="AA229" s="360"/>
      <c r="AB229" s="358"/>
      <c r="AC229" s="359"/>
      <c r="AD229" s="360"/>
      <c r="AE229" s="358"/>
      <c r="AF229" s="359"/>
      <c r="AG229" s="360"/>
      <c r="AH229" s="358"/>
      <c r="AI229" s="359"/>
      <c r="AJ229" s="360"/>
      <c r="AK229" s="358"/>
      <c r="AL229" s="359"/>
      <c r="AM229" s="360"/>
      <c r="AN229" s="358"/>
      <c r="AO229" s="359"/>
      <c r="AP229" s="360"/>
      <c r="AQ229" s="358"/>
      <c r="AR229" s="359"/>
      <c r="AS229" s="360"/>
      <c r="AT229" s="358"/>
      <c r="AU229" s="359"/>
      <c r="AV229" s="360"/>
      <c r="AW229" s="358"/>
      <c r="AX229" s="359"/>
      <c r="AY229" s="360"/>
      <c r="AZ229" s="358"/>
      <c r="BA229" s="359"/>
      <c r="BB229" s="360"/>
      <c r="BC229" s="358"/>
      <c r="BD229" s="359"/>
      <c r="BE229" s="360"/>
      <c r="BF229" s="358"/>
      <c r="BG229" s="359"/>
      <c r="BH229" s="360"/>
      <c r="BI229" s="358"/>
      <c r="BJ229" s="359"/>
      <c r="BK229" s="360"/>
      <c r="BL229" s="360"/>
      <c r="BM229" s="361"/>
      <c r="BN229" s="221"/>
      <c r="BO229" s="357"/>
      <c r="BP229" s="357"/>
      <c r="BQ229" s="357"/>
      <c r="BR229" s="357"/>
      <c r="BT229" s="329"/>
    </row>
    <row r="230" spans="1:72" x14ac:dyDescent="0.25">
      <c r="A230" s="323"/>
      <c r="B230" s="27" t="s">
        <v>569</v>
      </c>
      <c r="C230" s="28" t="s">
        <v>294</v>
      </c>
      <c r="D230" s="276" t="s">
        <v>128</v>
      </c>
      <c r="E230" s="340" t="s">
        <v>129</v>
      </c>
      <c r="F230" s="341" t="s">
        <v>130</v>
      </c>
      <c r="G230" s="276" t="s">
        <v>128</v>
      </c>
      <c r="H230" s="340" t="s">
        <v>129</v>
      </c>
      <c r="I230" s="341" t="s">
        <v>130</v>
      </c>
      <c r="J230" s="276" t="s">
        <v>128</v>
      </c>
      <c r="K230" s="340" t="s">
        <v>129</v>
      </c>
      <c r="L230" s="341" t="s">
        <v>130</v>
      </c>
      <c r="M230" s="276" t="s">
        <v>128</v>
      </c>
      <c r="N230" s="340" t="s">
        <v>129</v>
      </c>
      <c r="O230" s="341" t="s">
        <v>130</v>
      </c>
      <c r="P230" s="276" t="s">
        <v>128</v>
      </c>
      <c r="Q230" s="340" t="s">
        <v>129</v>
      </c>
      <c r="R230" s="341" t="s">
        <v>130</v>
      </c>
      <c r="S230" s="276" t="s">
        <v>128</v>
      </c>
      <c r="T230" s="340" t="s">
        <v>129</v>
      </c>
      <c r="U230" s="341" t="s">
        <v>130</v>
      </c>
      <c r="V230" s="276" t="s">
        <v>128</v>
      </c>
      <c r="W230" s="340" t="s">
        <v>129</v>
      </c>
      <c r="X230" s="341" t="s">
        <v>130</v>
      </c>
      <c r="Y230" s="276" t="s">
        <v>128</v>
      </c>
      <c r="Z230" s="340" t="s">
        <v>129</v>
      </c>
      <c r="AA230" s="341" t="s">
        <v>130</v>
      </c>
      <c r="AB230" s="276" t="s">
        <v>128</v>
      </c>
      <c r="AC230" s="340" t="s">
        <v>129</v>
      </c>
      <c r="AD230" s="341" t="s">
        <v>130</v>
      </c>
      <c r="AE230" s="276" t="s">
        <v>128</v>
      </c>
      <c r="AF230" s="340" t="s">
        <v>129</v>
      </c>
      <c r="AG230" s="341" t="s">
        <v>130</v>
      </c>
      <c r="AH230" s="276" t="s">
        <v>128</v>
      </c>
      <c r="AI230" s="340" t="s">
        <v>129</v>
      </c>
      <c r="AJ230" s="341" t="s">
        <v>130</v>
      </c>
      <c r="AK230" s="276" t="s">
        <v>128</v>
      </c>
      <c r="AL230" s="340" t="s">
        <v>129</v>
      </c>
      <c r="AM230" s="341" t="s">
        <v>130</v>
      </c>
      <c r="AN230" s="276" t="s">
        <v>128</v>
      </c>
      <c r="AO230" s="340" t="s">
        <v>129</v>
      </c>
      <c r="AP230" s="341" t="s">
        <v>130</v>
      </c>
      <c r="AQ230" s="276" t="s">
        <v>128</v>
      </c>
      <c r="AR230" s="340" t="s">
        <v>129</v>
      </c>
      <c r="AS230" s="341" t="s">
        <v>130</v>
      </c>
      <c r="AT230" s="276" t="s">
        <v>128</v>
      </c>
      <c r="AU230" s="340" t="s">
        <v>129</v>
      </c>
      <c r="AV230" s="341" t="s">
        <v>130</v>
      </c>
      <c r="AW230" s="276" t="s">
        <v>128</v>
      </c>
      <c r="AX230" s="340" t="s">
        <v>129</v>
      </c>
      <c r="AY230" s="341" t="s">
        <v>130</v>
      </c>
      <c r="AZ230" s="276" t="s">
        <v>128</v>
      </c>
      <c r="BA230" s="340" t="s">
        <v>129</v>
      </c>
      <c r="BB230" s="341" t="s">
        <v>130</v>
      </c>
      <c r="BC230" s="276" t="s">
        <v>128</v>
      </c>
      <c r="BD230" s="340" t="s">
        <v>129</v>
      </c>
      <c r="BE230" s="341" t="s">
        <v>130</v>
      </c>
      <c r="BF230" s="276" t="s">
        <v>128</v>
      </c>
      <c r="BG230" s="340" t="s">
        <v>129</v>
      </c>
      <c r="BH230" s="341" t="s">
        <v>130</v>
      </c>
      <c r="BI230" s="276" t="s">
        <v>128</v>
      </c>
      <c r="BJ230" s="340" t="s">
        <v>129</v>
      </c>
      <c r="BK230" s="341" t="s">
        <v>130</v>
      </c>
      <c r="BL230" s="341" t="s">
        <v>128</v>
      </c>
      <c r="BM230" s="350" t="s">
        <v>0</v>
      </c>
      <c r="BO230" s="357"/>
      <c r="BP230" s="357"/>
      <c r="BQ230" s="357"/>
      <c r="BR230" s="357"/>
      <c r="BT230" s="329"/>
    </row>
    <row r="231" spans="1:72" x14ac:dyDescent="0.25">
      <c r="A231" s="323"/>
      <c r="B231" s="37" t="s">
        <v>185</v>
      </c>
      <c r="C231" s="261"/>
      <c r="D231" s="353">
        <v>2</v>
      </c>
      <c r="E231" s="354"/>
      <c r="F231" s="355">
        <f t="shared" ref="F231:F236" si="119">D231*E$10</f>
        <v>10</v>
      </c>
      <c r="G231" s="353">
        <v>2</v>
      </c>
      <c r="H231" s="354"/>
      <c r="I231" s="355">
        <f t="shared" ref="I231:I236" si="120">G231*H$10</f>
        <v>6</v>
      </c>
      <c r="J231" s="353">
        <v>3</v>
      </c>
      <c r="K231" s="354"/>
      <c r="L231" s="355">
        <f t="shared" ref="L231:L236" si="121">J231*K$10</f>
        <v>6</v>
      </c>
      <c r="M231" s="353">
        <v>2</v>
      </c>
      <c r="N231" s="354"/>
      <c r="O231" s="355">
        <f t="shared" ref="O231:O236" si="122">M231*N$10</f>
        <v>6</v>
      </c>
      <c r="P231" s="353">
        <v>2</v>
      </c>
      <c r="Q231" s="354"/>
      <c r="R231" s="355">
        <f t="shared" ref="R231:R236" si="123">P231*Q$10</f>
        <v>4</v>
      </c>
      <c r="S231" s="353">
        <v>2</v>
      </c>
      <c r="T231" s="354"/>
      <c r="U231" s="355">
        <f t="shared" ref="U231:U236" si="124">S231*T$10</f>
        <v>10</v>
      </c>
      <c r="V231" s="353">
        <v>3</v>
      </c>
      <c r="W231" s="354"/>
      <c r="X231" s="355">
        <f t="shared" ref="X231:X236" si="125">V231*W$10</f>
        <v>9</v>
      </c>
      <c r="Y231" s="353">
        <v>1</v>
      </c>
      <c r="Z231" s="354"/>
      <c r="AA231" s="355">
        <f t="shared" ref="AA231:AA236" si="126">Y231*Z$10</f>
        <v>1</v>
      </c>
      <c r="AB231" s="353">
        <v>3</v>
      </c>
      <c r="AC231" s="354"/>
      <c r="AD231" s="355">
        <f t="shared" ref="AD231:AD236" si="127">AB231*AC$10</f>
        <v>6</v>
      </c>
      <c r="AE231" s="353">
        <v>1</v>
      </c>
      <c r="AF231" s="354"/>
      <c r="AG231" s="355">
        <f t="shared" ref="AG231:AG236" si="128">AE231*AF$10</f>
        <v>3</v>
      </c>
      <c r="AH231" s="353">
        <v>2</v>
      </c>
      <c r="AI231" s="354"/>
      <c r="AJ231" s="355">
        <f t="shared" ref="AJ231:AJ236" si="129">AH231*AI$10</f>
        <v>10</v>
      </c>
      <c r="AK231" s="353">
        <v>2</v>
      </c>
      <c r="AL231" s="354"/>
      <c r="AM231" s="355">
        <f t="shared" ref="AM231:AM236" si="130">AK231*AL$10</f>
        <v>8</v>
      </c>
      <c r="AN231" s="353">
        <v>2</v>
      </c>
      <c r="AO231" s="354"/>
      <c r="AP231" s="355">
        <f t="shared" ref="AP231:AP236" si="131">AN231*AO$10</f>
        <v>4</v>
      </c>
      <c r="AQ231" s="353">
        <v>2</v>
      </c>
      <c r="AR231" s="354"/>
      <c r="AS231" s="355">
        <f t="shared" ref="AS231:AS236" si="132">AQ231*AR$10</f>
        <v>6</v>
      </c>
      <c r="AT231" s="353">
        <v>1</v>
      </c>
      <c r="AU231" s="354"/>
      <c r="AV231" s="355">
        <f t="shared" ref="AV231:AV236" si="133">AT231*AU$10</f>
        <v>3</v>
      </c>
      <c r="AW231" s="353">
        <v>2</v>
      </c>
      <c r="AX231" s="354"/>
      <c r="AY231" s="355">
        <f t="shared" ref="AY231:AY236" si="134">AW231*AX$10</f>
        <v>4</v>
      </c>
      <c r="AZ231" s="353">
        <v>2</v>
      </c>
      <c r="BA231" s="354"/>
      <c r="BB231" s="355">
        <f t="shared" ref="BB231:BB236" si="135">AZ231*BA$10</f>
        <v>6</v>
      </c>
      <c r="BC231" s="353">
        <v>2</v>
      </c>
      <c r="BD231" s="354"/>
      <c r="BE231" s="355">
        <f t="shared" ref="BE231:BE236" si="136">BC231*BD$10</f>
        <v>8</v>
      </c>
      <c r="BF231" s="353">
        <v>3</v>
      </c>
      <c r="BG231" s="354"/>
      <c r="BH231" s="355">
        <f t="shared" ref="BH231:BH236" si="137">BF231*BG$10</f>
        <v>6</v>
      </c>
      <c r="BI231" s="353">
        <v>2</v>
      </c>
      <c r="BJ231" s="354"/>
      <c r="BK231" s="355">
        <f t="shared" ref="BK231:BK236" si="138">BI231*BJ$10</f>
        <v>2</v>
      </c>
      <c r="BL231" s="356">
        <v>3</v>
      </c>
      <c r="BM231" s="357">
        <f t="shared" si="72"/>
        <v>354</v>
      </c>
      <c r="BO231" s="357">
        <f t="shared" si="115"/>
        <v>96</v>
      </c>
      <c r="BP231" s="357">
        <f t="shared" si="116"/>
        <v>87</v>
      </c>
      <c r="BQ231" s="357">
        <f t="shared" si="117"/>
        <v>93</v>
      </c>
      <c r="BR231" s="357">
        <f t="shared" si="118"/>
        <v>78</v>
      </c>
      <c r="BS231" s="203" t="s">
        <v>566</v>
      </c>
      <c r="BT231" s="329"/>
    </row>
    <row r="232" spans="1:72" x14ac:dyDescent="0.25">
      <c r="A232" s="323"/>
      <c r="B232" s="37" t="s">
        <v>186</v>
      </c>
      <c r="C232" s="261"/>
      <c r="D232" s="353">
        <v>3</v>
      </c>
      <c r="E232" s="354"/>
      <c r="F232" s="355">
        <f t="shared" si="119"/>
        <v>15</v>
      </c>
      <c r="G232" s="353">
        <v>2</v>
      </c>
      <c r="H232" s="354"/>
      <c r="I232" s="355">
        <f t="shared" si="120"/>
        <v>6</v>
      </c>
      <c r="J232" s="353">
        <v>4</v>
      </c>
      <c r="K232" s="354"/>
      <c r="L232" s="355">
        <f t="shared" si="121"/>
        <v>8</v>
      </c>
      <c r="M232" s="353">
        <v>2</v>
      </c>
      <c r="N232" s="354"/>
      <c r="O232" s="355">
        <f t="shared" si="122"/>
        <v>6</v>
      </c>
      <c r="P232" s="353">
        <v>2</v>
      </c>
      <c r="Q232" s="354"/>
      <c r="R232" s="355">
        <f t="shared" si="123"/>
        <v>4</v>
      </c>
      <c r="S232" s="353">
        <v>4</v>
      </c>
      <c r="T232" s="354"/>
      <c r="U232" s="355">
        <f t="shared" si="124"/>
        <v>20</v>
      </c>
      <c r="V232" s="353">
        <v>3</v>
      </c>
      <c r="W232" s="354"/>
      <c r="X232" s="355">
        <f t="shared" si="125"/>
        <v>9</v>
      </c>
      <c r="Y232" s="353">
        <v>1</v>
      </c>
      <c r="Z232" s="354"/>
      <c r="AA232" s="355">
        <f t="shared" si="126"/>
        <v>1</v>
      </c>
      <c r="AB232" s="353">
        <v>4</v>
      </c>
      <c r="AC232" s="354"/>
      <c r="AD232" s="355">
        <f t="shared" si="127"/>
        <v>8</v>
      </c>
      <c r="AE232" s="353">
        <v>1</v>
      </c>
      <c r="AF232" s="354"/>
      <c r="AG232" s="355">
        <f t="shared" si="128"/>
        <v>3</v>
      </c>
      <c r="AH232" s="353">
        <v>3</v>
      </c>
      <c r="AI232" s="354"/>
      <c r="AJ232" s="355">
        <f t="shared" si="129"/>
        <v>15</v>
      </c>
      <c r="AK232" s="353">
        <v>2</v>
      </c>
      <c r="AL232" s="354"/>
      <c r="AM232" s="355">
        <f t="shared" si="130"/>
        <v>8</v>
      </c>
      <c r="AN232" s="353">
        <v>2</v>
      </c>
      <c r="AO232" s="354"/>
      <c r="AP232" s="355">
        <f t="shared" si="131"/>
        <v>4</v>
      </c>
      <c r="AQ232" s="353">
        <v>2</v>
      </c>
      <c r="AR232" s="354"/>
      <c r="AS232" s="355">
        <f t="shared" si="132"/>
        <v>6</v>
      </c>
      <c r="AT232" s="353">
        <v>2</v>
      </c>
      <c r="AU232" s="354"/>
      <c r="AV232" s="355">
        <f t="shared" si="133"/>
        <v>6</v>
      </c>
      <c r="AW232" s="353">
        <v>3</v>
      </c>
      <c r="AX232" s="354"/>
      <c r="AY232" s="355">
        <f t="shared" si="134"/>
        <v>6</v>
      </c>
      <c r="AZ232" s="353">
        <v>2</v>
      </c>
      <c r="BA232" s="354"/>
      <c r="BB232" s="355">
        <f t="shared" si="135"/>
        <v>6</v>
      </c>
      <c r="BC232" s="353">
        <v>2</v>
      </c>
      <c r="BD232" s="354"/>
      <c r="BE232" s="355">
        <f t="shared" si="136"/>
        <v>8</v>
      </c>
      <c r="BF232" s="353">
        <v>4</v>
      </c>
      <c r="BG232" s="354"/>
      <c r="BH232" s="355">
        <f t="shared" si="137"/>
        <v>8</v>
      </c>
      <c r="BI232" s="353">
        <v>2</v>
      </c>
      <c r="BJ232" s="354"/>
      <c r="BK232" s="355">
        <f t="shared" si="138"/>
        <v>2</v>
      </c>
      <c r="BL232" s="356">
        <v>3</v>
      </c>
      <c r="BM232" s="357">
        <f t="shared" si="72"/>
        <v>447</v>
      </c>
      <c r="BO232" s="357">
        <f t="shared" si="115"/>
        <v>117</v>
      </c>
      <c r="BP232" s="357">
        <f t="shared" si="116"/>
        <v>123</v>
      </c>
      <c r="BQ232" s="357">
        <f t="shared" si="117"/>
        <v>117</v>
      </c>
      <c r="BR232" s="357">
        <f t="shared" si="118"/>
        <v>90</v>
      </c>
      <c r="BT232" s="329"/>
    </row>
    <row r="233" spans="1:72" x14ac:dyDescent="0.25">
      <c r="A233" s="323"/>
      <c r="B233" s="37" t="s">
        <v>187</v>
      </c>
      <c r="C233" s="261"/>
      <c r="D233" s="353">
        <v>1</v>
      </c>
      <c r="E233" s="354"/>
      <c r="F233" s="355">
        <f t="shared" si="119"/>
        <v>5</v>
      </c>
      <c r="G233" s="353">
        <v>4</v>
      </c>
      <c r="H233" s="354"/>
      <c r="I233" s="355">
        <f t="shared" si="120"/>
        <v>12</v>
      </c>
      <c r="J233" s="353">
        <v>3</v>
      </c>
      <c r="K233" s="354"/>
      <c r="L233" s="355">
        <f t="shared" si="121"/>
        <v>6</v>
      </c>
      <c r="M233" s="353">
        <v>2</v>
      </c>
      <c r="N233" s="354"/>
      <c r="O233" s="355">
        <f t="shared" si="122"/>
        <v>6</v>
      </c>
      <c r="P233" s="353">
        <v>3</v>
      </c>
      <c r="Q233" s="354"/>
      <c r="R233" s="355">
        <f t="shared" si="123"/>
        <v>6</v>
      </c>
      <c r="S233" s="353">
        <v>3</v>
      </c>
      <c r="T233" s="354"/>
      <c r="U233" s="355">
        <f t="shared" si="124"/>
        <v>15</v>
      </c>
      <c r="V233" s="353">
        <v>3</v>
      </c>
      <c r="W233" s="354"/>
      <c r="X233" s="355">
        <f t="shared" si="125"/>
        <v>9</v>
      </c>
      <c r="Y233" s="353">
        <v>1</v>
      </c>
      <c r="Z233" s="354"/>
      <c r="AA233" s="355">
        <f t="shared" si="126"/>
        <v>1</v>
      </c>
      <c r="AB233" s="353">
        <v>3</v>
      </c>
      <c r="AC233" s="354"/>
      <c r="AD233" s="355">
        <f t="shared" si="127"/>
        <v>6</v>
      </c>
      <c r="AE233" s="353">
        <v>1</v>
      </c>
      <c r="AF233" s="354"/>
      <c r="AG233" s="355">
        <f t="shared" si="128"/>
        <v>3</v>
      </c>
      <c r="AH233" s="353">
        <v>2</v>
      </c>
      <c r="AI233" s="354"/>
      <c r="AJ233" s="355">
        <f t="shared" si="129"/>
        <v>10</v>
      </c>
      <c r="AK233" s="353">
        <v>2</v>
      </c>
      <c r="AL233" s="354"/>
      <c r="AM233" s="355">
        <f t="shared" si="130"/>
        <v>8</v>
      </c>
      <c r="AN233" s="353">
        <v>2</v>
      </c>
      <c r="AO233" s="354"/>
      <c r="AP233" s="355">
        <f t="shared" si="131"/>
        <v>4</v>
      </c>
      <c r="AQ233" s="353">
        <v>1</v>
      </c>
      <c r="AR233" s="354"/>
      <c r="AS233" s="355">
        <f t="shared" si="132"/>
        <v>3</v>
      </c>
      <c r="AT233" s="353">
        <v>2</v>
      </c>
      <c r="AU233" s="354"/>
      <c r="AV233" s="355">
        <f t="shared" si="133"/>
        <v>6</v>
      </c>
      <c r="AW233" s="353">
        <v>3</v>
      </c>
      <c r="AX233" s="354"/>
      <c r="AY233" s="355">
        <f t="shared" si="134"/>
        <v>6</v>
      </c>
      <c r="AZ233" s="353">
        <v>2</v>
      </c>
      <c r="BA233" s="354"/>
      <c r="BB233" s="355">
        <f t="shared" si="135"/>
        <v>6</v>
      </c>
      <c r="BC233" s="353">
        <v>2</v>
      </c>
      <c r="BD233" s="354"/>
      <c r="BE233" s="355">
        <f t="shared" si="136"/>
        <v>8</v>
      </c>
      <c r="BF233" s="353">
        <v>3</v>
      </c>
      <c r="BG233" s="354"/>
      <c r="BH233" s="355">
        <f t="shared" si="137"/>
        <v>6</v>
      </c>
      <c r="BI233" s="353">
        <v>3</v>
      </c>
      <c r="BJ233" s="354"/>
      <c r="BK233" s="355">
        <f t="shared" si="138"/>
        <v>3</v>
      </c>
      <c r="BL233" s="356">
        <v>3</v>
      </c>
      <c r="BM233" s="357">
        <f t="shared" si="72"/>
        <v>387</v>
      </c>
      <c r="BO233" s="357">
        <f t="shared" si="115"/>
        <v>105</v>
      </c>
      <c r="BP233" s="357">
        <f t="shared" si="116"/>
        <v>102</v>
      </c>
      <c r="BQ233" s="357">
        <f t="shared" si="117"/>
        <v>93</v>
      </c>
      <c r="BR233" s="357">
        <f t="shared" si="118"/>
        <v>87</v>
      </c>
      <c r="BT233" s="329"/>
    </row>
    <row r="234" spans="1:72" x14ac:dyDescent="0.25">
      <c r="A234" s="323"/>
      <c r="B234" s="37" t="s">
        <v>188</v>
      </c>
      <c r="C234" s="261"/>
      <c r="D234" s="353">
        <v>3</v>
      </c>
      <c r="E234" s="354"/>
      <c r="F234" s="355">
        <f t="shared" si="119"/>
        <v>15</v>
      </c>
      <c r="G234" s="353">
        <v>4</v>
      </c>
      <c r="H234" s="354"/>
      <c r="I234" s="355">
        <f t="shared" si="120"/>
        <v>12</v>
      </c>
      <c r="J234" s="353">
        <v>4</v>
      </c>
      <c r="K234" s="354"/>
      <c r="L234" s="355">
        <f t="shared" si="121"/>
        <v>8</v>
      </c>
      <c r="M234" s="353">
        <v>3</v>
      </c>
      <c r="N234" s="354"/>
      <c r="O234" s="355">
        <f t="shared" si="122"/>
        <v>9</v>
      </c>
      <c r="P234" s="353">
        <v>3</v>
      </c>
      <c r="Q234" s="354"/>
      <c r="R234" s="355">
        <f t="shared" si="123"/>
        <v>6</v>
      </c>
      <c r="S234" s="353">
        <v>4</v>
      </c>
      <c r="T234" s="354"/>
      <c r="U234" s="355">
        <f t="shared" si="124"/>
        <v>20</v>
      </c>
      <c r="V234" s="353">
        <v>3</v>
      </c>
      <c r="W234" s="354"/>
      <c r="X234" s="355">
        <f t="shared" si="125"/>
        <v>9</v>
      </c>
      <c r="Y234" s="353">
        <v>1</v>
      </c>
      <c r="Z234" s="354"/>
      <c r="AA234" s="355">
        <f t="shared" si="126"/>
        <v>1</v>
      </c>
      <c r="AB234" s="353">
        <v>3</v>
      </c>
      <c r="AC234" s="354"/>
      <c r="AD234" s="355">
        <f t="shared" si="127"/>
        <v>6</v>
      </c>
      <c r="AE234" s="353">
        <v>1</v>
      </c>
      <c r="AF234" s="354"/>
      <c r="AG234" s="355">
        <f t="shared" si="128"/>
        <v>3</v>
      </c>
      <c r="AH234" s="353">
        <v>3</v>
      </c>
      <c r="AI234" s="354"/>
      <c r="AJ234" s="355">
        <f t="shared" si="129"/>
        <v>15</v>
      </c>
      <c r="AK234" s="353">
        <v>3</v>
      </c>
      <c r="AL234" s="354"/>
      <c r="AM234" s="355">
        <f t="shared" si="130"/>
        <v>12</v>
      </c>
      <c r="AN234" s="353">
        <v>2</v>
      </c>
      <c r="AO234" s="354"/>
      <c r="AP234" s="355">
        <f t="shared" si="131"/>
        <v>4</v>
      </c>
      <c r="AQ234" s="353">
        <v>1</v>
      </c>
      <c r="AR234" s="354"/>
      <c r="AS234" s="355">
        <f t="shared" si="132"/>
        <v>3</v>
      </c>
      <c r="AT234" s="353">
        <v>2</v>
      </c>
      <c r="AU234" s="354"/>
      <c r="AV234" s="355">
        <f t="shared" si="133"/>
        <v>6</v>
      </c>
      <c r="AW234" s="353">
        <v>3</v>
      </c>
      <c r="AX234" s="354"/>
      <c r="AY234" s="355">
        <f t="shared" si="134"/>
        <v>6</v>
      </c>
      <c r="AZ234" s="353">
        <v>2</v>
      </c>
      <c r="BA234" s="354"/>
      <c r="BB234" s="355">
        <f t="shared" si="135"/>
        <v>6</v>
      </c>
      <c r="BC234" s="353">
        <v>3</v>
      </c>
      <c r="BD234" s="354"/>
      <c r="BE234" s="355">
        <f t="shared" si="136"/>
        <v>12</v>
      </c>
      <c r="BF234" s="353">
        <v>4</v>
      </c>
      <c r="BG234" s="354"/>
      <c r="BH234" s="355">
        <f t="shared" si="137"/>
        <v>8</v>
      </c>
      <c r="BI234" s="353">
        <v>4</v>
      </c>
      <c r="BJ234" s="354"/>
      <c r="BK234" s="355">
        <f t="shared" si="138"/>
        <v>4</v>
      </c>
      <c r="BL234" s="356">
        <v>3</v>
      </c>
      <c r="BM234" s="357">
        <f t="shared" si="72"/>
        <v>495</v>
      </c>
      <c r="BO234" s="357">
        <f t="shared" si="115"/>
        <v>150</v>
      </c>
      <c r="BP234" s="357">
        <f t="shared" si="116"/>
        <v>117</v>
      </c>
      <c r="BQ234" s="357">
        <f t="shared" si="117"/>
        <v>120</v>
      </c>
      <c r="BR234" s="357">
        <f t="shared" si="118"/>
        <v>108</v>
      </c>
      <c r="BT234" s="329"/>
    </row>
    <row r="235" spans="1:72" x14ac:dyDescent="0.25">
      <c r="A235" s="323"/>
      <c r="B235" s="37" t="s">
        <v>189</v>
      </c>
      <c r="C235" s="261"/>
      <c r="D235" s="353">
        <v>4</v>
      </c>
      <c r="E235" s="354"/>
      <c r="F235" s="355">
        <f t="shared" si="119"/>
        <v>20</v>
      </c>
      <c r="G235" s="353">
        <v>4</v>
      </c>
      <c r="H235" s="354"/>
      <c r="I235" s="355">
        <f t="shared" si="120"/>
        <v>12</v>
      </c>
      <c r="J235" s="353">
        <v>4</v>
      </c>
      <c r="K235" s="354"/>
      <c r="L235" s="355">
        <f t="shared" si="121"/>
        <v>8</v>
      </c>
      <c r="M235" s="353">
        <v>3</v>
      </c>
      <c r="N235" s="354"/>
      <c r="O235" s="355">
        <f t="shared" si="122"/>
        <v>9</v>
      </c>
      <c r="P235" s="353">
        <v>4</v>
      </c>
      <c r="Q235" s="354"/>
      <c r="R235" s="355">
        <f t="shared" si="123"/>
        <v>8</v>
      </c>
      <c r="S235" s="353">
        <v>4</v>
      </c>
      <c r="T235" s="354"/>
      <c r="U235" s="355">
        <f t="shared" si="124"/>
        <v>20</v>
      </c>
      <c r="V235" s="353">
        <v>5</v>
      </c>
      <c r="W235" s="354"/>
      <c r="X235" s="355">
        <f t="shared" si="125"/>
        <v>15</v>
      </c>
      <c r="Y235" s="353">
        <v>2</v>
      </c>
      <c r="Z235" s="354"/>
      <c r="AA235" s="355">
        <f t="shared" si="126"/>
        <v>2</v>
      </c>
      <c r="AB235" s="353">
        <v>3</v>
      </c>
      <c r="AC235" s="354"/>
      <c r="AD235" s="355">
        <f t="shared" si="127"/>
        <v>6</v>
      </c>
      <c r="AE235" s="353">
        <v>1</v>
      </c>
      <c r="AF235" s="354"/>
      <c r="AG235" s="355">
        <f t="shared" si="128"/>
        <v>3</v>
      </c>
      <c r="AH235" s="353">
        <v>3</v>
      </c>
      <c r="AI235" s="354"/>
      <c r="AJ235" s="355">
        <f t="shared" si="129"/>
        <v>15</v>
      </c>
      <c r="AK235" s="353">
        <v>3</v>
      </c>
      <c r="AL235" s="354"/>
      <c r="AM235" s="355">
        <f t="shared" si="130"/>
        <v>12</v>
      </c>
      <c r="AN235" s="353">
        <v>2</v>
      </c>
      <c r="AO235" s="354"/>
      <c r="AP235" s="355">
        <f t="shared" si="131"/>
        <v>4</v>
      </c>
      <c r="AQ235" s="353">
        <v>2</v>
      </c>
      <c r="AR235" s="354"/>
      <c r="AS235" s="355">
        <f t="shared" si="132"/>
        <v>6</v>
      </c>
      <c r="AT235" s="353">
        <v>2</v>
      </c>
      <c r="AU235" s="354"/>
      <c r="AV235" s="355">
        <f t="shared" si="133"/>
        <v>6</v>
      </c>
      <c r="AW235" s="353">
        <v>3</v>
      </c>
      <c r="AX235" s="354"/>
      <c r="AY235" s="355">
        <f t="shared" si="134"/>
        <v>6</v>
      </c>
      <c r="AZ235" s="353">
        <v>3</v>
      </c>
      <c r="BA235" s="354"/>
      <c r="BB235" s="355">
        <f t="shared" si="135"/>
        <v>9</v>
      </c>
      <c r="BC235" s="353">
        <v>2</v>
      </c>
      <c r="BD235" s="354"/>
      <c r="BE235" s="355">
        <f t="shared" si="136"/>
        <v>8</v>
      </c>
      <c r="BF235" s="353">
        <v>5</v>
      </c>
      <c r="BG235" s="354"/>
      <c r="BH235" s="355">
        <f t="shared" si="137"/>
        <v>10</v>
      </c>
      <c r="BI235" s="353">
        <v>4</v>
      </c>
      <c r="BJ235" s="354"/>
      <c r="BK235" s="355">
        <f t="shared" si="138"/>
        <v>4</v>
      </c>
      <c r="BL235" s="356">
        <v>4</v>
      </c>
      <c r="BM235" s="357">
        <f t="shared" si="72"/>
        <v>732</v>
      </c>
      <c r="BO235" s="357">
        <f t="shared" si="115"/>
        <v>228</v>
      </c>
      <c r="BP235" s="357">
        <f t="shared" si="116"/>
        <v>184</v>
      </c>
      <c r="BQ235" s="357">
        <f t="shared" si="117"/>
        <v>172</v>
      </c>
      <c r="BR235" s="357">
        <f t="shared" si="118"/>
        <v>148</v>
      </c>
      <c r="BT235" s="329"/>
    </row>
    <row r="236" spans="1:72" x14ac:dyDescent="0.25">
      <c r="B236" s="16"/>
      <c r="C236" s="261"/>
      <c r="D236" s="353"/>
      <c r="E236" s="354"/>
      <c r="F236" s="355">
        <f t="shared" si="119"/>
        <v>0</v>
      </c>
      <c r="G236" s="353"/>
      <c r="H236" s="354"/>
      <c r="I236" s="355">
        <f t="shared" si="120"/>
        <v>0</v>
      </c>
      <c r="J236" s="353"/>
      <c r="K236" s="354"/>
      <c r="L236" s="355">
        <f t="shared" si="121"/>
        <v>0</v>
      </c>
      <c r="M236" s="353"/>
      <c r="N236" s="354"/>
      <c r="O236" s="355">
        <f t="shared" si="122"/>
        <v>0</v>
      </c>
      <c r="P236" s="353"/>
      <c r="Q236" s="354"/>
      <c r="R236" s="355">
        <f t="shared" si="123"/>
        <v>0</v>
      </c>
      <c r="S236" s="353"/>
      <c r="T236" s="354"/>
      <c r="U236" s="355">
        <f t="shared" si="124"/>
        <v>0</v>
      </c>
      <c r="V236" s="353"/>
      <c r="W236" s="354"/>
      <c r="X236" s="355">
        <f t="shared" si="125"/>
        <v>0</v>
      </c>
      <c r="Y236" s="353"/>
      <c r="Z236" s="354"/>
      <c r="AA236" s="355">
        <f t="shared" si="126"/>
        <v>0</v>
      </c>
      <c r="AB236" s="353"/>
      <c r="AC236" s="354"/>
      <c r="AD236" s="355">
        <f t="shared" si="127"/>
        <v>0</v>
      </c>
      <c r="AE236" s="353"/>
      <c r="AF236" s="354"/>
      <c r="AG236" s="355">
        <f t="shared" si="128"/>
        <v>0</v>
      </c>
      <c r="AH236" s="353"/>
      <c r="AI236" s="354"/>
      <c r="AJ236" s="355">
        <f t="shared" si="129"/>
        <v>0</v>
      </c>
      <c r="AK236" s="353"/>
      <c r="AL236" s="354"/>
      <c r="AM236" s="355">
        <f t="shared" si="130"/>
        <v>0</v>
      </c>
      <c r="AN236" s="353"/>
      <c r="AO236" s="354"/>
      <c r="AP236" s="355">
        <f t="shared" si="131"/>
        <v>0</v>
      </c>
      <c r="AQ236" s="353"/>
      <c r="AR236" s="354"/>
      <c r="AS236" s="355">
        <f t="shared" si="132"/>
        <v>0</v>
      </c>
      <c r="AT236" s="353"/>
      <c r="AU236" s="354"/>
      <c r="AV236" s="355">
        <f t="shared" si="133"/>
        <v>0</v>
      </c>
      <c r="AW236" s="353"/>
      <c r="AX236" s="354"/>
      <c r="AY236" s="355">
        <f t="shared" si="134"/>
        <v>0</v>
      </c>
      <c r="AZ236" s="353"/>
      <c r="BA236" s="354"/>
      <c r="BB236" s="355">
        <f t="shared" si="135"/>
        <v>0</v>
      </c>
      <c r="BC236" s="353"/>
      <c r="BD236" s="354"/>
      <c r="BE236" s="355">
        <f t="shared" si="136"/>
        <v>0</v>
      </c>
      <c r="BF236" s="353"/>
      <c r="BG236" s="354"/>
      <c r="BH236" s="355">
        <f t="shared" si="137"/>
        <v>0</v>
      </c>
      <c r="BI236" s="353"/>
      <c r="BJ236" s="354"/>
      <c r="BK236" s="355">
        <f t="shared" si="138"/>
        <v>0</v>
      </c>
      <c r="BL236" s="356"/>
      <c r="BM236" s="357">
        <f t="shared" si="72"/>
        <v>0</v>
      </c>
      <c r="BO236" s="357">
        <f t="shared" si="115"/>
        <v>0</v>
      </c>
      <c r="BP236" s="357">
        <f t="shared" si="116"/>
        <v>0</v>
      </c>
      <c r="BQ236" s="357">
        <f t="shared" si="117"/>
        <v>0</v>
      </c>
      <c r="BR236" s="357">
        <f t="shared" si="118"/>
        <v>0</v>
      </c>
      <c r="BT236" s="329"/>
    </row>
    <row r="237" spans="1:72" s="106" customFormat="1" x14ac:dyDescent="0.25">
      <c r="B237" s="169"/>
      <c r="C237" s="100"/>
      <c r="D237" s="358"/>
      <c r="E237" s="359"/>
      <c r="F237" s="360"/>
      <c r="G237" s="358"/>
      <c r="H237" s="359"/>
      <c r="I237" s="360"/>
      <c r="J237" s="358"/>
      <c r="K237" s="359"/>
      <c r="L237" s="360"/>
      <c r="M237" s="358"/>
      <c r="N237" s="359"/>
      <c r="O237" s="360"/>
      <c r="P237" s="358"/>
      <c r="Q237" s="359"/>
      <c r="R237" s="360"/>
      <c r="S237" s="358"/>
      <c r="T237" s="359"/>
      <c r="U237" s="360"/>
      <c r="V237" s="358"/>
      <c r="W237" s="359"/>
      <c r="X237" s="360"/>
      <c r="Y237" s="358"/>
      <c r="Z237" s="359"/>
      <c r="AA237" s="360"/>
      <c r="AB237" s="358"/>
      <c r="AC237" s="359"/>
      <c r="AD237" s="360"/>
      <c r="AE237" s="358"/>
      <c r="AF237" s="359"/>
      <c r="AG237" s="360"/>
      <c r="AH237" s="358"/>
      <c r="AI237" s="359"/>
      <c r="AJ237" s="360"/>
      <c r="AK237" s="358"/>
      <c r="AL237" s="359"/>
      <c r="AM237" s="360"/>
      <c r="AN237" s="358"/>
      <c r="AO237" s="359"/>
      <c r="AP237" s="360"/>
      <c r="AQ237" s="358"/>
      <c r="AR237" s="359"/>
      <c r="AS237" s="360"/>
      <c r="AT237" s="358"/>
      <c r="AU237" s="359"/>
      <c r="AV237" s="360"/>
      <c r="AW237" s="358"/>
      <c r="AX237" s="359"/>
      <c r="AY237" s="360"/>
      <c r="AZ237" s="358"/>
      <c r="BA237" s="359"/>
      <c r="BB237" s="360"/>
      <c r="BC237" s="358"/>
      <c r="BD237" s="359"/>
      <c r="BE237" s="360"/>
      <c r="BF237" s="358"/>
      <c r="BG237" s="359"/>
      <c r="BH237" s="360"/>
      <c r="BI237" s="358"/>
      <c r="BJ237" s="359"/>
      <c r="BK237" s="360"/>
      <c r="BL237" s="360"/>
      <c r="BM237" s="376"/>
      <c r="BN237" s="221"/>
      <c r="BO237" s="357"/>
      <c r="BP237" s="357"/>
      <c r="BQ237" s="357"/>
      <c r="BR237" s="357"/>
      <c r="BT237" s="329"/>
    </row>
    <row r="238" spans="1:72" x14ac:dyDescent="0.25">
      <c r="BM238" s="376"/>
      <c r="BO238" s="357"/>
      <c r="BP238" s="357"/>
      <c r="BQ238" s="357"/>
      <c r="BR238" s="357"/>
      <c r="BT238" s="329"/>
    </row>
    <row r="239" spans="1:72" x14ac:dyDescent="0.25">
      <c r="B239" s="13" t="s">
        <v>54</v>
      </c>
      <c r="C239" s="28" t="s">
        <v>294</v>
      </c>
      <c r="D239" s="276"/>
      <c r="E239" s="340"/>
      <c r="F239" s="341"/>
      <c r="G239" s="276"/>
      <c r="H239" s="340"/>
      <c r="I239" s="341"/>
      <c r="J239" s="276"/>
      <c r="K239" s="340"/>
      <c r="L239" s="341"/>
      <c r="M239" s="276"/>
      <c r="N239" s="340"/>
      <c r="O239" s="341"/>
      <c r="P239" s="276"/>
      <c r="Q239" s="340"/>
      <c r="R239" s="341"/>
      <c r="S239" s="276"/>
      <c r="T239" s="340"/>
      <c r="U239" s="341"/>
      <c r="V239" s="276"/>
      <c r="W239" s="340"/>
      <c r="X239" s="341"/>
      <c r="Y239" s="276"/>
      <c r="Z239" s="340"/>
      <c r="AA239" s="341"/>
      <c r="AB239" s="276"/>
      <c r="AC239" s="340"/>
      <c r="AD239" s="341"/>
      <c r="AE239" s="276"/>
      <c r="AF239" s="340"/>
      <c r="AG239" s="341"/>
      <c r="AH239" s="276"/>
      <c r="AI239" s="340"/>
      <c r="AJ239" s="341"/>
      <c r="AK239" s="276"/>
      <c r="AL239" s="340"/>
      <c r="AM239" s="341"/>
      <c r="AN239" s="276"/>
      <c r="AO239" s="340"/>
      <c r="AP239" s="341"/>
      <c r="AQ239" s="276"/>
      <c r="AR239" s="340"/>
      <c r="AS239" s="341"/>
      <c r="AT239" s="276"/>
      <c r="AU239" s="340"/>
      <c r="AV239" s="341"/>
      <c r="AW239" s="276"/>
      <c r="AX239" s="340"/>
      <c r="AY239" s="341"/>
      <c r="AZ239" s="276"/>
      <c r="BA239" s="340"/>
      <c r="BB239" s="341"/>
      <c r="BC239" s="276"/>
      <c r="BD239" s="340"/>
      <c r="BE239" s="341"/>
      <c r="BF239" s="276"/>
      <c r="BG239" s="340"/>
      <c r="BH239" s="341"/>
      <c r="BI239" s="276"/>
      <c r="BJ239" s="340"/>
      <c r="BK239" s="341"/>
      <c r="BL239" s="341"/>
      <c r="BM239" s="350"/>
      <c r="BO239" s="357"/>
      <c r="BP239" s="357"/>
      <c r="BQ239" s="357"/>
      <c r="BR239" s="357"/>
      <c r="BT239" s="329"/>
    </row>
    <row r="240" spans="1:72" x14ac:dyDescent="0.25">
      <c r="B240" s="10" t="s">
        <v>56</v>
      </c>
      <c r="C240" s="261">
        <v>1</v>
      </c>
      <c r="D240" s="375"/>
      <c r="E240" s="373"/>
      <c r="F240" s="374"/>
      <c r="G240" s="272"/>
      <c r="H240" s="373"/>
      <c r="I240" s="374"/>
      <c r="J240" s="272"/>
      <c r="K240" s="340"/>
      <c r="L240" s="341"/>
      <c r="M240" s="272"/>
      <c r="N240" s="373"/>
      <c r="O240" s="374"/>
      <c r="P240" s="272"/>
      <c r="Q240" s="373"/>
      <c r="R240" s="374"/>
      <c r="S240" s="272"/>
      <c r="T240" s="373"/>
      <c r="U240" s="374"/>
      <c r="V240" s="272"/>
      <c r="W240" s="373"/>
      <c r="X240" s="374"/>
      <c r="Y240" s="272"/>
      <c r="Z240" s="373"/>
      <c r="AA240" s="374"/>
      <c r="AB240" s="272"/>
      <c r="AC240" s="373"/>
      <c r="AD240" s="374"/>
      <c r="AE240" s="272"/>
      <c r="AF240" s="373"/>
      <c r="AG240" s="374"/>
      <c r="AH240" s="272"/>
      <c r="AI240" s="373"/>
      <c r="AJ240" s="374"/>
      <c r="AK240" s="272"/>
      <c r="AL240" s="373"/>
      <c r="AM240" s="374"/>
      <c r="AN240" s="272"/>
      <c r="AO240" s="373"/>
      <c r="AP240" s="374"/>
      <c r="AQ240" s="272"/>
      <c r="AR240" s="373"/>
      <c r="AS240" s="374"/>
      <c r="AT240" s="272"/>
      <c r="AU240" s="373"/>
      <c r="AV240" s="374"/>
      <c r="AW240" s="272"/>
      <c r="AX240" s="373"/>
      <c r="AY240" s="374"/>
      <c r="AZ240" s="272"/>
      <c r="BA240" s="373"/>
      <c r="BB240" s="374"/>
      <c r="BC240" s="272"/>
      <c r="BD240" s="373"/>
      <c r="BE240" s="374"/>
      <c r="BF240" s="272"/>
      <c r="BG240" s="373"/>
      <c r="BH240" s="374"/>
      <c r="BI240" s="272"/>
      <c r="BJ240" s="373"/>
      <c r="BK240" s="374"/>
      <c r="BL240" s="374"/>
      <c r="BM240" s="342"/>
      <c r="BO240" s="357"/>
      <c r="BP240" s="357"/>
      <c r="BQ240" s="357"/>
      <c r="BR240" s="357"/>
      <c r="BT240" s="329"/>
    </row>
    <row r="241" spans="1:72" x14ac:dyDescent="0.25">
      <c r="BO241" s="357"/>
      <c r="BP241" s="357"/>
      <c r="BQ241" s="357"/>
      <c r="BR241" s="357"/>
      <c r="BT241" s="329"/>
    </row>
    <row r="242" spans="1:72" x14ac:dyDescent="0.25">
      <c r="B242" s="13" t="s">
        <v>57</v>
      </c>
      <c r="C242" s="28" t="s">
        <v>294</v>
      </c>
      <c r="D242" s="276"/>
      <c r="E242" s="340"/>
      <c r="F242" s="341"/>
      <c r="G242" s="276"/>
      <c r="H242" s="340"/>
      <c r="I242" s="341"/>
      <c r="J242" s="276"/>
      <c r="K242" s="340"/>
      <c r="L242" s="341"/>
      <c r="M242" s="276"/>
      <c r="N242" s="340"/>
      <c r="O242" s="341"/>
      <c r="P242" s="276"/>
      <c r="Q242" s="340"/>
      <c r="R242" s="341"/>
      <c r="S242" s="276"/>
      <c r="T242" s="340"/>
      <c r="U242" s="341"/>
      <c r="V242" s="276"/>
      <c r="W242" s="340"/>
      <c r="X242" s="341"/>
      <c r="Y242" s="276"/>
      <c r="Z242" s="340"/>
      <c r="AA242" s="341"/>
      <c r="AB242" s="276"/>
      <c r="AC242" s="340"/>
      <c r="AD242" s="341"/>
      <c r="AE242" s="276"/>
      <c r="AF242" s="340"/>
      <c r="AG242" s="341"/>
      <c r="AH242" s="276"/>
      <c r="AI242" s="340"/>
      <c r="AJ242" s="341"/>
      <c r="AK242" s="276"/>
      <c r="AL242" s="340"/>
      <c r="AM242" s="341"/>
      <c r="AN242" s="276"/>
      <c r="AO242" s="340"/>
      <c r="AP242" s="341"/>
      <c r="AQ242" s="276"/>
      <c r="AR242" s="340"/>
      <c r="AS242" s="341"/>
      <c r="AT242" s="276"/>
      <c r="AU242" s="340"/>
      <c r="AV242" s="341"/>
      <c r="AW242" s="276"/>
      <c r="AX242" s="340"/>
      <c r="AY242" s="341"/>
      <c r="AZ242" s="276"/>
      <c r="BA242" s="340"/>
      <c r="BB242" s="341"/>
      <c r="BC242" s="276"/>
      <c r="BD242" s="340"/>
      <c r="BE242" s="341"/>
      <c r="BF242" s="276"/>
      <c r="BG242" s="340"/>
      <c r="BH242" s="341"/>
      <c r="BI242" s="276"/>
      <c r="BJ242" s="340"/>
      <c r="BK242" s="341"/>
      <c r="BL242" s="341"/>
      <c r="BM242" s="350"/>
      <c r="BO242" s="357"/>
      <c r="BP242" s="357"/>
      <c r="BQ242" s="357"/>
      <c r="BR242" s="357"/>
      <c r="BT242" s="329"/>
    </row>
    <row r="243" spans="1:72" x14ac:dyDescent="0.25">
      <c r="B243" s="10" t="s">
        <v>59</v>
      </c>
      <c r="C243" s="261">
        <v>0</v>
      </c>
      <c r="D243" s="375"/>
      <c r="E243" s="373"/>
      <c r="F243" s="374"/>
      <c r="G243" s="272"/>
      <c r="H243" s="373"/>
      <c r="I243" s="374"/>
      <c r="J243" s="272"/>
      <c r="K243" s="340"/>
      <c r="L243" s="341"/>
      <c r="M243" s="272"/>
      <c r="N243" s="373"/>
      <c r="O243" s="374"/>
      <c r="P243" s="272"/>
      <c r="Q243" s="373"/>
      <c r="R243" s="374"/>
      <c r="S243" s="272"/>
      <c r="T243" s="373"/>
      <c r="U243" s="374"/>
      <c r="V243" s="272"/>
      <c r="W243" s="373"/>
      <c r="X243" s="374"/>
      <c r="Y243" s="272"/>
      <c r="Z243" s="373"/>
      <c r="AA243" s="374"/>
      <c r="AB243" s="272"/>
      <c r="AC243" s="373"/>
      <c r="AD243" s="374"/>
      <c r="AE243" s="272"/>
      <c r="AF243" s="373"/>
      <c r="AG243" s="374"/>
      <c r="AH243" s="272"/>
      <c r="AI243" s="373"/>
      <c r="AJ243" s="374"/>
      <c r="AK243" s="272"/>
      <c r="AL243" s="373"/>
      <c r="AM243" s="374"/>
      <c r="AN243" s="272"/>
      <c r="AO243" s="373"/>
      <c r="AP243" s="374"/>
      <c r="AQ243" s="272"/>
      <c r="AR243" s="373"/>
      <c r="AS243" s="374"/>
      <c r="AT243" s="272"/>
      <c r="AU243" s="373"/>
      <c r="AV243" s="374"/>
      <c r="AW243" s="272"/>
      <c r="AX243" s="373"/>
      <c r="AY243" s="374"/>
      <c r="AZ243" s="272"/>
      <c r="BA243" s="373"/>
      <c r="BB243" s="374"/>
      <c r="BC243" s="272"/>
      <c r="BD243" s="373"/>
      <c r="BE243" s="374"/>
      <c r="BF243" s="272"/>
      <c r="BG243" s="373"/>
      <c r="BH243" s="374"/>
      <c r="BI243" s="272"/>
      <c r="BJ243" s="373"/>
      <c r="BK243" s="374"/>
      <c r="BL243" s="374"/>
      <c r="BM243" s="342"/>
      <c r="BO243" s="357"/>
      <c r="BP243" s="357"/>
      <c r="BQ243" s="357"/>
      <c r="BR243" s="357"/>
      <c r="BT243" s="329"/>
    </row>
    <row r="244" spans="1:72" s="106" customFormat="1" x14ac:dyDescent="0.25">
      <c r="B244" s="109"/>
      <c r="C244" s="100"/>
      <c r="D244" s="377"/>
      <c r="E244" s="378"/>
      <c r="F244" s="360"/>
      <c r="G244" s="221"/>
      <c r="H244" s="378"/>
      <c r="I244" s="360"/>
      <c r="J244" s="221"/>
      <c r="K244" s="379"/>
      <c r="L244" s="380"/>
      <c r="M244" s="221"/>
      <c r="N244" s="378"/>
      <c r="O244" s="360"/>
      <c r="P244" s="221"/>
      <c r="Q244" s="378"/>
      <c r="R244" s="360"/>
      <c r="S244" s="221"/>
      <c r="T244" s="378"/>
      <c r="U244" s="360"/>
      <c r="V244" s="221"/>
      <c r="W244" s="378"/>
      <c r="X244" s="360"/>
      <c r="Y244" s="221"/>
      <c r="Z244" s="378"/>
      <c r="AA244" s="360"/>
      <c r="AB244" s="221"/>
      <c r="AC244" s="378"/>
      <c r="AD244" s="360"/>
      <c r="AE244" s="221"/>
      <c r="AF244" s="378"/>
      <c r="AG244" s="360"/>
      <c r="AH244" s="221"/>
      <c r="AI244" s="378"/>
      <c r="AJ244" s="360"/>
      <c r="AK244" s="221"/>
      <c r="AL244" s="378"/>
      <c r="AM244" s="360"/>
      <c r="AN244" s="221"/>
      <c r="AO244" s="378"/>
      <c r="AP244" s="360"/>
      <c r="AQ244" s="221"/>
      <c r="AR244" s="378"/>
      <c r="AS244" s="360"/>
      <c r="AT244" s="221"/>
      <c r="AU244" s="378"/>
      <c r="AV244" s="360"/>
      <c r="AW244" s="221"/>
      <c r="AX244" s="378"/>
      <c r="AY244" s="360"/>
      <c r="AZ244" s="221"/>
      <c r="BA244" s="378"/>
      <c r="BB244" s="360"/>
      <c r="BC244" s="221"/>
      <c r="BD244" s="378"/>
      <c r="BE244" s="360"/>
      <c r="BF244" s="221"/>
      <c r="BG244" s="378"/>
      <c r="BH244" s="360"/>
      <c r="BI244" s="221"/>
      <c r="BJ244" s="378"/>
      <c r="BK244" s="360"/>
      <c r="BL244" s="360"/>
      <c r="BM244" s="361"/>
      <c r="BN244" s="221"/>
      <c r="BO244" s="357"/>
      <c r="BP244" s="357"/>
      <c r="BQ244" s="357"/>
      <c r="BR244" s="357"/>
      <c r="BT244" s="329"/>
    </row>
    <row r="245" spans="1:72" x14ac:dyDescent="0.25">
      <c r="B245" s="27" t="s">
        <v>383</v>
      </c>
      <c r="C245" s="28" t="s">
        <v>294</v>
      </c>
      <c r="D245" s="375"/>
      <c r="E245" s="373"/>
      <c r="F245" s="374"/>
      <c r="G245" s="272"/>
      <c r="H245" s="373"/>
      <c r="I245" s="374"/>
      <c r="J245" s="272"/>
      <c r="K245" s="340"/>
      <c r="L245" s="341"/>
      <c r="M245" s="272"/>
      <c r="N245" s="373"/>
      <c r="O245" s="374"/>
      <c r="P245" s="272"/>
      <c r="Q245" s="373"/>
      <c r="R245" s="374"/>
      <c r="S245" s="272"/>
      <c r="T245" s="373"/>
      <c r="U245" s="374"/>
      <c r="V245" s="272"/>
      <c r="W245" s="373"/>
      <c r="X245" s="374"/>
      <c r="Y245" s="272"/>
      <c r="Z245" s="373"/>
      <c r="AA245" s="374"/>
      <c r="AB245" s="272"/>
      <c r="AC245" s="373"/>
      <c r="AD245" s="374"/>
      <c r="AE245" s="272"/>
      <c r="AF245" s="373"/>
      <c r="AG245" s="374"/>
      <c r="AH245" s="272"/>
      <c r="AI245" s="373"/>
      <c r="AJ245" s="374"/>
      <c r="AK245" s="272"/>
      <c r="AL245" s="373"/>
      <c r="AM245" s="374"/>
      <c r="AN245" s="272"/>
      <c r="AO245" s="373"/>
      <c r="AP245" s="374"/>
      <c r="AQ245" s="272"/>
      <c r="AR245" s="373"/>
      <c r="AS245" s="374"/>
      <c r="AT245" s="272"/>
      <c r="AU245" s="373"/>
      <c r="AV245" s="374"/>
      <c r="AW245" s="272"/>
      <c r="AX245" s="373"/>
      <c r="AY245" s="374"/>
      <c r="AZ245" s="272"/>
      <c r="BA245" s="373"/>
      <c r="BB245" s="374"/>
      <c r="BC245" s="272"/>
      <c r="BD245" s="373"/>
      <c r="BE245" s="374"/>
      <c r="BF245" s="272"/>
      <c r="BG245" s="373"/>
      <c r="BH245" s="374"/>
      <c r="BI245" s="272"/>
      <c r="BJ245" s="373"/>
      <c r="BK245" s="374"/>
      <c r="BL245" s="374"/>
      <c r="BM245" s="342"/>
      <c r="BO245" s="357"/>
      <c r="BP245" s="357"/>
      <c r="BQ245" s="357"/>
      <c r="BR245" s="357"/>
      <c r="BT245" s="329"/>
    </row>
    <row r="246" spans="1:72" x14ac:dyDescent="0.25">
      <c r="B246" s="10" t="s">
        <v>63</v>
      </c>
      <c r="C246" s="261">
        <v>1</v>
      </c>
      <c r="D246" s="375"/>
      <c r="E246" s="373"/>
      <c r="F246" s="374"/>
      <c r="G246" s="272"/>
      <c r="H246" s="373"/>
      <c r="I246" s="374"/>
      <c r="J246" s="272"/>
      <c r="K246" s="340"/>
      <c r="L246" s="341"/>
      <c r="M246" s="272"/>
      <c r="N246" s="373"/>
      <c r="O246" s="374"/>
      <c r="P246" s="272"/>
      <c r="Q246" s="373"/>
      <c r="R246" s="374"/>
      <c r="S246" s="272"/>
      <c r="T246" s="373"/>
      <c r="U246" s="374"/>
      <c r="V246" s="272"/>
      <c r="W246" s="373"/>
      <c r="X246" s="374"/>
      <c r="Y246" s="272"/>
      <c r="Z246" s="373"/>
      <c r="AA246" s="374"/>
      <c r="AB246" s="272"/>
      <c r="AC246" s="373"/>
      <c r="AD246" s="374"/>
      <c r="AE246" s="272"/>
      <c r="AF246" s="373"/>
      <c r="AG246" s="374"/>
      <c r="AH246" s="272"/>
      <c r="AI246" s="373"/>
      <c r="AJ246" s="374"/>
      <c r="AK246" s="272"/>
      <c r="AL246" s="373"/>
      <c r="AM246" s="374"/>
      <c r="AN246" s="272"/>
      <c r="AO246" s="373"/>
      <c r="AP246" s="374"/>
      <c r="AQ246" s="272"/>
      <c r="AR246" s="373"/>
      <c r="AS246" s="374"/>
      <c r="AT246" s="272"/>
      <c r="AU246" s="373"/>
      <c r="AV246" s="374"/>
      <c r="AW246" s="272"/>
      <c r="AX246" s="373"/>
      <c r="AY246" s="374"/>
      <c r="AZ246" s="272"/>
      <c r="BA246" s="373"/>
      <c r="BB246" s="374"/>
      <c r="BC246" s="272"/>
      <c r="BD246" s="373"/>
      <c r="BE246" s="374"/>
      <c r="BF246" s="272"/>
      <c r="BG246" s="373"/>
      <c r="BH246" s="374"/>
      <c r="BI246" s="272"/>
      <c r="BJ246" s="373"/>
      <c r="BK246" s="374"/>
      <c r="BL246" s="374"/>
      <c r="BM246" s="342"/>
      <c r="BO246" s="357"/>
      <c r="BP246" s="357"/>
      <c r="BQ246" s="357"/>
      <c r="BR246" s="357"/>
      <c r="BT246" s="329"/>
    </row>
    <row r="247" spans="1:72" x14ac:dyDescent="0.25">
      <c r="BO247" s="357"/>
      <c r="BP247" s="357"/>
      <c r="BQ247" s="357"/>
      <c r="BR247" s="357"/>
      <c r="BT247" s="329"/>
    </row>
    <row r="248" spans="1:72" x14ac:dyDescent="0.25">
      <c r="B248" s="13" t="s">
        <v>64</v>
      </c>
      <c r="C248" s="28" t="s">
        <v>294</v>
      </c>
      <c r="D248" s="276"/>
      <c r="E248" s="340"/>
      <c r="F248" s="341"/>
      <c r="G248" s="276"/>
      <c r="H248" s="340"/>
      <c r="I248" s="341"/>
      <c r="J248" s="276"/>
      <c r="K248" s="340"/>
      <c r="L248" s="341"/>
      <c r="M248" s="276"/>
      <c r="N248" s="340"/>
      <c r="O248" s="341"/>
      <c r="P248" s="276"/>
      <c r="Q248" s="340"/>
      <c r="R248" s="341"/>
      <c r="S248" s="276"/>
      <c r="T248" s="340"/>
      <c r="U248" s="341"/>
      <c r="V248" s="276"/>
      <c r="W248" s="340"/>
      <c r="X248" s="341"/>
      <c r="Y248" s="276"/>
      <c r="Z248" s="340"/>
      <c r="AA248" s="341"/>
      <c r="AB248" s="276"/>
      <c r="AC248" s="340"/>
      <c r="AD248" s="341"/>
      <c r="AE248" s="276"/>
      <c r="AF248" s="340"/>
      <c r="AG248" s="341"/>
      <c r="AH248" s="276"/>
      <c r="AI248" s="340"/>
      <c r="AJ248" s="341"/>
      <c r="AK248" s="276"/>
      <c r="AL248" s="340"/>
      <c r="AM248" s="341"/>
      <c r="AN248" s="276"/>
      <c r="AO248" s="340"/>
      <c r="AP248" s="341"/>
      <c r="AQ248" s="276"/>
      <c r="AR248" s="340"/>
      <c r="AS248" s="341"/>
      <c r="AT248" s="276"/>
      <c r="AU248" s="340"/>
      <c r="AV248" s="341"/>
      <c r="AW248" s="276"/>
      <c r="AX248" s="340"/>
      <c r="AY248" s="341"/>
      <c r="AZ248" s="276"/>
      <c r="BA248" s="340"/>
      <c r="BB248" s="341"/>
      <c r="BC248" s="276"/>
      <c r="BD248" s="340"/>
      <c r="BE248" s="341"/>
      <c r="BF248" s="276"/>
      <c r="BG248" s="340"/>
      <c r="BH248" s="341"/>
      <c r="BI248" s="276"/>
      <c r="BJ248" s="340"/>
      <c r="BK248" s="341"/>
      <c r="BL248" s="341"/>
      <c r="BM248" s="350"/>
      <c r="BO248" s="357"/>
      <c r="BP248" s="357"/>
      <c r="BQ248" s="357"/>
      <c r="BR248" s="357"/>
      <c r="BT248" s="329"/>
    </row>
    <row r="249" spans="1:72" x14ac:dyDescent="0.25">
      <c r="B249" s="10" t="s">
        <v>66</v>
      </c>
      <c r="C249" s="261">
        <v>1</v>
      </c>
      <c r="D249" s="375"/>
      <c r="E249" s="373"/>
      <c r="F249" s="374"/>
      <c r="G249" s="272"/>
      <c r="H249" s="373"/>
      <c r="I249" s="374"/>
      <c r="J249" s="272"/>
      <c r="K249" s="340"/>
      <c r="L249" s="341"/>
      <c r="M249" s="272"/>
      <c r="N249" s="373"/>
      <c r="O249" s="374"/>
      <c r="P249" s="272"/>
      <c r="Q249" s="373"/>
      <c r="R249" s="374"/>
      <c r="S249" s="272"/>
      <c r="T249" s="373"/>
      <c r="U249" s="374"/>
      <c r="V249" s="272"/>
      <c r="W249" s="373"/>
      <c r="X249" s="374"/>
      <c r="Y249" s="272"/>
      <c r="Z249" s="373"/>
      <c r="AA249" s="374"/>
      <c r="AB249" s="272"/>
      <c r="AC249" s="373"/>
      <c r="AD249" s="374"/>
      <c r="AE249" s="272"/>
      <c r="AF249" s="373"/>
      <c r="AG249" s="374"/>
      <c r="AH249" s="272"/>
      <c r="AI249" s="373"/>
      <c r="AJ249" s="374"/>
      <c r="AK249" s="272"/>
      <c r="AL249" s="373"/>
      <c r="AM249" s="374"/>
      <c r="AN249" s="272"/>
      <c r="AO249" s="373"/>
      <c r="AP249" s="374"/>
      <c r="AQ249" s="272"/>
      <c r="AR249" s="373"/>
      <c r="AS249" s="374"/>
      <c r="AT249" s="272"/>
      <c r="AU249" s="373"/>
      <c r="AV249" s="374"/>
      <c r="AW249" s="272"/>
      <c r="AX249" s="373"/>
      <c r="AY249" s="374"/>
      <c r="AZ249" s="272"/>
      <c r="BA249" s="373"/>
      <c r="BB249" s="374"/>
      <c r="BC249" s="272"/>
      <c r="BD249" s="373"/>
      <c r="BE249" s="374"/>
      <c r="BF249" s="272"/>
      <c r="BG249" s="373"/>
      <c r="BH249" s="374"/>
      <c r="BI249" s="272"/>
      <c r="BJ249" s="373"/>
      <c r="BK249" s="374"/>
      <c r="BL249" s="374"/>
      <c r="BM249" s="342"/>
      <c r="BO249" s="357"/>
      <c r="BP249" s="357"/>
      <c r="BQ249" s="357"/>
      <c r="BR249" s="357"/>
      <c r="BT249" s="329"/>
    </row>
    <row r="250" spans="1:72" s="106" customFormat="1" x14ac:dyDescent="0.25">
      <c r="B250" s="109"/>
      <c r="C250" s="100"/>
      <c r="D250" s="377"/>
      <c r="E250" s="378"/>
      <c r="F250" s="360"/>
      <c r="G250" s="221"/>
      <c r="H250" s="378"/>
      <c r="I250" s="360"/>
      <c r="J250" s="221"/>
      <c r="K250" s="379"/>
      <c r="L250" s="380"/>
      <c r="M250" s="221"/>
      <c r="N250" s="378"/>
      <c r="O250" s="360"/>
      <c r="P250" s="221"/>
      <c r="Q250" s="378"/>
      <c r="R250" s="360"/>
      <c r="S250" s="221"/>
      <c r="T250" s="378"/>
      <c r="U250" s="360"/>
      <c r="V250" s="221"/>
      <c r="W250" s="378"/>
      <c r="X250" s="360"/>
      <c r="Y250" s="221"/>
      <c r="Z250" s="378"/>
      <c r="AA250" s="360"/>
      <c r="AB250" s="221"/>
      <c r="AC250" s="378"/>
      <c r="AD250" s="360"/>
      <c r="AE250" s="221"/>
      <c r="AF250" s="378"/>
      <c r="AG250" s="360"/>
      <c r="AH250" s="221"/>
      <c r="AI250" s="378"/>
      <c r="AJ250" s="360"/>
      <c r="AK250" s="221"/>
      <c r="AL250" s="378"/>
      <c r="AM250" s="360"/>
      <c r="AN250" s="221"/>
      <c r="AO250" s="378"/>
      <c r="AP250" s="360"/>
      <c r="AQ250" s="221"/>
      <c r="AR250" s="378"/>
      <c r="AS250" s="360"/>
      <c r="AT250" s="221"/>
      <c r="AU250" s="378"/>
      <c r="AV250" s="360"/>
      <c r="AW250" s="221"/>
      <c r="AX250" s="378"/>
      <c r="AY250" s="360"/>
      <c r="AZ250" s="221"/>
      <c r="BA250" s="378"/>
      <c r="BB250" s="360"/>
      <c r="BC250" s="221"/>
      <c r="BD250" s="378"/>
      <c r="BE250" s="360"/>
      <c r="BF250" s="221"/>
      <c r="BG250" s="378"/>
      <c r="BH250" s="360"/>
      <c r="BI250" s="221"/>
      <c r="BJ250" s="378"/>
      <c r="BK250" s="360"/>
      <c r="BL250" s="360"/>
      <c r="BM250" s="361"/>
      <c r="BN250" s="221"/>
      <c r="BO250" s="357"/>
      <c r="BP250" s="357"/>
      <c r="BQ250" s="357"/>
      <c r="BR250" s="357"/>
      <c r="BT250" s="329"/>
    </row>
    <row r="251" spans="1:72" x14ac:dyDescent="0.25">
      <c r="B251" s="13" t="s">
        <v>384</v>
      </c>
      <c r="C251" s="28" t="s">
        <v>294</v>
      </c>
      <c r="D251" s="375"/>
      <c r="E251" s="373"/>
      <c r="F251" s="374"/>
      <c r="G251" s="272"/>
      <c r="H251" s="373"/>
      <c r="I251" s="374"/>
      <c r="J251" s="272"/>
      <c r="K251" s="340"/>
      <c r="L251" s="341"/>
      <c r="M251" s="272"/>
      <c r="N251" s="373"/>
      <c r="O251" s="374"/>
      <c r="P251" s="272"/>
      <c r="Q251" s="373"/>
      <c r="R251" s="374"/>
      <c r="S251" s="272"/>
      <c r="T251" s="373"/>
      <c r="U251" s="374"/>
      <c r="V251" s="272"/>
      <c r="W251" s="373"/>
      <c r="X251" s="374"/>
      <c r="Y251" s="272"/>
      <c r="Z251" s="373"/>
      <c r="AA251" s="374"/>
      <c r="AB251" s="272"/>
      <c r="AC251" s="373"/>
      <c r="AD251" s="374"/>
      <c r="AE251" s="272"/>
      <c r="AF251" s="373"/>
      <c r="AG251" s="374"/>
      <c r="AH251" s="272"/>
      <c r="AI251" s="373"/>
      <c r="AJ251" s="374"/>
      <c r="AK251" s="272"/>
      <c r="AL251" s="373"/>
      <c r="AM251" s="374"/>
      <c r="AN251" s="272"/>
      <c r="AO251" s="373"/>
      <c r="AP251" s="374"/>
      <c r="AQ251" s="272"/>
      <c r="AR251" s="373"/>
      <c r="AS251" s="374"/>
      <c r="AT251" s="272"/>
      <c r="AU251" s="373"/>
      <c r="AV251" s="374"/>
      <c r="AW251" s="272"/>
      <c r="AX251" s="373"/>
      <c r="AY251" s="374"/>
      <c r="AZ251" s="272"/>
      <c r="BA251" s="373"/>
      <c r="BB251" s="374"/>
      <c r="BC251" s="272"/>
      <c r="BD251" s="373"/>
      <c r="BE251" s="374"/>
      <c r="BF251" s="272"/>
      <c r="BG251" s="373"/>
      <c r="BH251" s="374"/>
      <c r="BI251" s="272"/>
      <c r="BJ251" s="373"/>
      <c r="BK251" s="374"/>
      <c r="BL251" s="374"/>
      <c r="BM251" s="342"/>
      <c r="BO251" s="357"/>
      <c r="BP251" s="357"/>
      <c r="BQ251" s="357"/>
      <c r="BR251" s="357"/>
      <c r="BT251" s="329"/>
    </row>
    <row r="252" spans="1:72" x14ac:dyDescent="0.25">
      <c r="B252" s="10" t="s">
        <v>73</v>
      </c>
      <c r="C252" s="261">
        <v>1</v>
      </c>
      <c r="D252" s="375"/>
      <c r="E252" s="373"/>
      <c r="F252" s="374"/>
      <c r="G252" s="272"/>
      <c r="H252" s="373"/>
      <c r="I252" s="374"/>
      <c r="J252" s="272"/>
      <c r="K252" s="340"/>
      <c r="L252" s="341"/>
      <c r="M252" s="272"/>
      <c r="N252" s="373"/>
      <c r="O252" s="374"/>
      <c r="P252" s="272"/>
      <c r="Q252" s="373"/>
      <c r="R252" s="374"/>
      <c r="S252" s="272"/>
      <c r="T252" s="373"/>
      <c r="U252" s="374"/>
      <c r="V252" s="272"/>
      <c r="W252" s="373"/>
      <c r="X252" s="374"/>
      <c r="Y252" s="272"/>
      <c r="Z252" s="373"/>
      <c r="AA252" s="374"/>
      <c r="AB252" s="272"/>
      <c r="AC252" s="373"/>
      <c r="AD252" s="374"/>
      <c r="AE252" s="272"/>
      <c r="AF252" s="373"/>
      <c r="AG252" s="374"/>
      <c r="AH252" s="272"/>
      <c r="AI252" s="373"/>
      <c r="AJ252" s="374"/>
      <c r="AK252" s="272"/>
      <c r="AL252" s="373"/>
      <c r="AM252" s="374"/>
      <c r="AN252" s="272"/>
      <c r="AO252" s="373"/>
      <c r="AP252" s="374"/>
      <c r="AQ252" s="272"/>
      <c r="AR252" s="373"/>
      <c r="AS252" s="374"/>
      <c r="AT252" s="272"/>
      <c r="AU252" s="373"/>
      <c r="AV252" s="374"/>
      <c r="AW252" s="272"/>
      <c r="AX252" s="373"/>
      <c r="AY252" s="374"/>
      <c r="AZ252" s="272"/>
      <c r="BA252" s="373"/>
      <c r="BB252" s="374"/>
      <c r="BC252" s="272"/>
      <c r="BD252" s="373"/>
      <c r="BE252" s="374"/>
      <c r="BF252" s="272"/>
      <c r="BG252" s="373"/>
      <c r="BH252" s="374"/>
      <c r="BI252" s="272"/>
      <c r="BJ252" s="373"/>
      <c r="BK252" s="374"/>
      <c r="BL252" s="374"/>
      <c r="BM252" s="342"/>
      <c r="BO252" s="357"/>
      <c r="BP252" s="357"/>
      <c r="BQ252" s="357"/>
      <c r="BR252" s="357"/>
      <c r="BT252" s="329"/>
    </row>
    <row r="253" spans="1:72" x14ac:dyDescent="0.25">
      <c r="BO253" s="357"/>
      <c r="BP253" s="357"/>
      <c r="BQ253" s="357"/>
      <c r="BR253" s="357"/>
      <c r="BT253" s="329"/>
    </row>
    <row r="254" spans="1:72" x14ac:dyDescent="0.25">
      <c r="A254" s="323"/>
      <c r="B254" s="13" t="s">
        <v>570</v>
      </c>
      <c r="C254" s="28" t="s">
        <v>294</v>
      </c>
      <c r="D254" s="276" t="s">
        <v>128</v>
      </c>
      <c r="E254" s="340" t="s">
        <v>129</v>
      </c>
      <c r="F254" s="341" t="s">
        <v>130</v>
      </c>
      <c r="G254" s="276" t="s">
        <v>128</v>
      </c>
      <c r="H254" s="340" t="s">
        <v>129</v>
      </c>
      <c r="I254" s="341" t="s">
        <v>130</v>
      </c>
      <c r="J254" s="276" t="s">
        <v>128</v>
      </c>
      <c r="K254" s="340" t="s">
        <v>129</v>
      </c>
      <c r="L254" s="341" t="s">
        <v>130</v>
      </c>
      <c r="M254" s="276" t="s">
        <v>128</v>
      </c>
      <c r="N254" s="340" t="s">
        <v>129</v>
      </c>
      <c r="O254" s="341" t="s">
        <v>130</v>
      </c>
      <c r="P254" s="276" t="s">
        <v>128</v>
      </c>
      <c r="Q254" s="340" t="s">
        <v>129</v>
      </c>
      <c r="R254" s="341" t="s">
        <v>130</v>
      </c>
      <c r="S254" s="276" t="s">
        <v>128</v>
      </c>
      <c r="T254" s="340" t="s">
        <v>129</v>
      </c>
      <c r="U254" s="341" t="s">
        <v>130</v>
      </c>
      <c r="V254" s="276" t="s">
        <v>128</v>
      </c>
      <c r="W254" s="340" t="s">
        <v>129</v>
      </c>
      <c r="X254" s="341" t="s">
        <v>130</v>
      </c>
      <c r="Y254" s="276" t="s">
        <v>128</v>
      </c>
      <c r="Z254" s="340" t="s">
        <v>129</v>
      </c>
      <c r="AA254" s="341" t="s">
        <v>130</v>
      </c>
      <c r="AB254" s="276" t="s">
        <v>128</v>
      </c>
      <c r="AC254" s="340" t="s">
        <v>129</v>
      </c>
      <c r="AD254" s="341" t="s">
        <v>130</v>
      </c>
      <c r="AE254" s="276" t="s">
        <v>128</v>
      </c>
      <c r="AF254" s="340" t="s">
        <v>129</v>
      </c>
      <c r="AG254" s="341" t="s">
        <v>130</v>
      </c>
      <c r="AH254" s="276" t="s">
        <v>128</v>
      </c>
      <c r="AI254" s="340" t="s">
        <v>129</v>
      </c>
      <c r="AJ254" s="341" t="s">
        <v>130</v>
      </c>
      <c r="AK254" s="276" t="s">
        <v>128</v>
      </c>
      <c r="AL254" s="340" t="s">
        <v>129</v>
      </c>
      <c r="AM254" s="341" t="s">
        <v>130</v>
      </c>
      <c r="AN254" s="276" t="s">
        <v>128</v>
      </c>
      <c r="AO254" s="340" t="s">
        <v>129</v>
      </c>
      <c r="AP254" s="341" t="s">
        <v>130</v>
      </c>
      <c r="AQ254" s="276" t="s">
        <v>128</v>
      </c>
      <c r="AR254" s="340" t="s">
        <v>129</v>
      </c>
      <c r="AS254" s="341" t="s">
        <v>130</v>
      </c>
      <c r="AT254" s="276" t="s">
        <v>128</v>
      </c>
      <c r="AU254" s="340" t="s">
        <v>129</v>
      </c>
      <c r="AV254" s="341" t="s">
        <v>130</v>
      </c>
      <c r="AW254" s="276" t="s">
        <v>128</v>
      </c>
      <c r="AX254" s="340" t="s">
        <v>129</v>
      </c>
      <c r="AY254" s="341" t="s">
        <v>130</v>
      </c>
      <c r="AZ254" s="276" t="s">
        <v>128</v>
      </c>
      <c r="BA254" s="340" t="s">
        <v>129</v>
      </c>
      <c r="BB254" s="341" t="s">
        <v>130</v>
      </c>
      <c r="BC254" s="276" t="s">
        <v>128</v>
      </c>
      <c r="BD254" s="340" t="s">
        <v>129</v>
      </c>
      <c r="BE254" s="341" t="s">
        <v>130</v>
      </c>
      <c r="BF254" s="276" t="s">
        <v>128</v>
      </c>
      <c r="BG254" s="340" t="s">
        <v>129</v>
      </c>
      <c r="BH254" s="341" t="s">
        <v>130</v>
      </c>
      <c r="BI254" s="276" t="s">
        <v>128</v>
      </c>
      <c r="BJ254" s="340" t="s">
        <v>129</v>
      </c>
      <c r="BK254" s="341" t="s">
        <v>130</v>
      </c>
      <c r="BL254" s="341" t="s">
        <v>128</v>
      </c>
      <c r="BM254" s="350" t="s">
        <v>0</v>
      </c>
      <c r="BO254" s="357"/>
      <c r="BP254" s="357"/>
      <c r="BQ254" s="357"/>
      <c r="BR254" s="357"/>
      <c r="BT254" s="329"/>
    </row>
    <row r="255" spans="1:72" x14ac:dyDescent="0.25">
      <c r="A255" s="323"/>
      <c r="B255" s="37" t="s">
        <v>568</v>
      </c>
      <c r="C255" s="261">
        <v>120</v>
      </c>
      <c r="D255" s="353">
        <v>2</v>
      </c>
      <c r="E255" s="354"/>
      <c r="F255" s="355">
        <f>D255*E$10</f>
        <v>10</v>
      </c>
      <c r="G255" s="353">
        <v>3</v>
      </c>
      <c r="H255" s="354"/>
      <c r="I255" s="355">
        <f>G255*H$10</f>
        <v>9</v>
      </c>
      <c r="J255" s="353">
        <v>1</v>
      </c>
      <c r="K255" s="354"/>
      <c r="L255" s="355">
        <f>J255*K$10</f>
        <v>2</v>
      </c>
      <c r="M255" s="353">
        <v>3</v>
      </c>
      <c r="N255" s="354"/>
      <c r="O255" s="355">
        <f>M255*N$10</f>
        <v>9</v>
      </c>
      <c r="P255" s="353">
        <v>3</v>
      </c>
      <c r="Q255" s="354"/>
      <c r="R255" s="355">
        <f>P255*Q$10</f>
        <v>6</v>
      </c>
      <c r="S255" s="353">
        <v>1</v>
      </c>
      <c r="T255" s="354"/>
      <c r="U255" s="355">
        <f>S255*T$10</f>
        <v>5</v>
      </c>
      <c r="V255" s="353">
        <v>3</v>
      </c>
      <c r="W255" s="354"/>
      <c r="X255" s="355">
        <f>V255*W$10</f>
        <v>9</v>
      </c>
      <c r="Y255" s="353">
        <v>1</v>
      </c>
      <c r="Z255" s="354"/>
      <c r="AA255" s="355">
        <f>Y255*Z$10</f>
        <v>1</v>
      </c>
      <c r="AB255" s="353">
        <v>2</v>
      </c>
      <c r="AC255" s="354"/>
      <c r="AD255" s="355">
        <f>AB255*AC$10</f>
        <v>4</v>
      </c>
      <c r="AE255" s="353">
        <v>1</v>
      </c>
      <c r="AF255" s="354"/>
      <c r="AG255" s="355">
        <f>AE255*AF$10</f>
        <v>3</v>
      </c>
      <c r="AH255" s="353">
        <v>1</v>
      </c>
      <c r="AI255" s="354"/>
      <c r="AJ255" s="355">
        <f>AH255*AI$10</f>
        <v>5</v>
      </c>
      <c r="AK255" s="353">
        <v>2</v>
      </c>
      <c r="AL255" s="354"/>
      <c r="AM255" s="355">
        <f>AK255*AL$10</f>
        <v>8</v>
      </c>
      <c r="AN255" s="353">
        <v>2</v>
      </c>
      <c r="AO255" s="354"/>
      <c r="AP255" s="355">
        <f>AN255*AO$10</f>
        <v>4</v>
      </c>
      <c r="AQ255" s="353">
        <v>2</v>
      </c>
      <c r="AR255" s="354"/>
      <c r="AS255" s="355">
        <f>AQ255*AR$10</f>
        <v>6</v>
      </c>
      <c r="AT255" s="353">
        <v>1</v>
      </c>
      <c r="AU255" s="354"/>
      <c r="AV255" s="355">
        <f>AT255*AU$10</f>
        <v>3</v>
      </c>
      <c r="AW255" s="353">
        <v>3</v>
      </c>
      <c r="AX255" s="354"/>
      <c r="AY255" s="355">
        <f>AW255*AX$10</f>
        <v>6</v>
      </c>
      <c r="AZ255" s="353">
        <v>3</v>
      </c>
      <c r="BA255" s="354"/>
      <c r="BB255" s="355">
        <f>AZ255*BA$10</f>
        <v>9</v>
      </c>
      <c r="BC255" s="353">
        <v>2</v>
      </c>
      <c r="BD255" s="354"/>
      <c r="BE255" s="355">
        <f>BC255*BD$10</f>
        <v>8</v>
      </c>
      <c r="BF255" s="353">
        <v>4</v>
      </c>
      <c r="BG255" s="354"/>
      <c r="BH255" s="355">
        <f>BF255*BG$10</f>
        <v>8</v>
      </c>
      <c r="BI255" s="353">
        <v>2</v>
      </c>
      <c r="BJ255" s="354"/>
      <c r="BK255" s="355">
        <f>BI255*BJ$10</f>
        <v>2</v>
      </c>
      <c r="BL255" s="356">
        <v>2</v>
      </c>
      <c r="BM255" s="357">
        <f>(F255+I255+L255+O255+R255+U255+X255+AA255+AD255+AG255+AJ255+AM255+AP255+AS255+AV255+AY255+BB255+BE255+BH255+BK255)*BL255</f>
        <v>234</v>
      </c>
      <c r="BO255" s="357">
        <f t="shared" si="115"/>
        <v>72</v>
      </c>
      <c r="BP255" s="357">
        <f t="shared" si="116"/>
        <v>44</v>
      </c>
      <c r="BQ255" s="357">
        <f t="shared" si="117"/>
        <v>52</v>
      </c>
      <c r="BR255" s="357">
        <f>(AY255+BB255+BE255+BH255+BK255)*BL255</f>
        <v>66</v>
      </c>
      <c r="BT255" s="329"/>
    </row>
    <row r="256" spans="1:72" s="329" customFormat="1" x14ac:dyDescent="0.25">
      <c r="A256" s="323"/>
      <c r="B256" s="37" t="s">
        <v>254</v>
      </c>
      <c r="C256" s="261">
        <v>25</v>
      </c>
      <c r="D256" s="353">
        <v>1</v>
      </c>
      <c r="E256" s="354"/>
      <c r="F256" s="355">
        <f>D256*E$10</f>
        <v>5</v>
      </c>
      <c r="G256" s="353">
        <v>1</v>
      </c>
      <c r="H256" s="354"/>
      <c r="I256" s="355">
        <f>G256*H$10</f>
        <v>3</v>
      </c>
      <c r="J256" s="353">
        <v>3</v>
      </c>
      <c r="K256" s="354"/>
      <c r="L256" s="355">
        <f>J256*K$10</f>
        <v>6</v>
      </c>
      <c r="M256" s="353">
        <v>2</v>
      </c>
      <c r="N256" s="354"/>
      <c r="O256" s="355">
        <f>M256*N$10</f>
        <v>6</v>
      </c>
      <c r="P256" s="353">
        <v>2</v>
      </c>
      <c r="Q256" s="354"/>
      <c r="R256" s="355">
        <f>P256*Q$10</f>
        <v>4</v>
      </c>
      <c r="S256" s="353">
        <v>2</v>
      </c>
      <c r="T256" s="354"/>
      <c r="U256" s="355">
        <f>S256*T$10</f>
        <v>10</v>
      </c>
      <c r="V256" s="353">
        <v>2</v>
      </c>
      <c r="W256" s="354"/>
      <c r="X256" s="355">
        <f>V256*W$10</f>
        <v>6</v>
      </c>
      <c r="Y256" s="353">
        <v>1</v>
      </c>
      <c r="Z256" s="354"/>
      <c r="AA256" s="355">
        <f>Y256*Z$10</f>
        <v>1</v>
      </c>
      <c r="AB256" s="353">
        <v>3</v>
      </c>
      <c r="AC256" s="354"/>
      <c r="AD256" s="355">
        <f>AB256*AC$10</f>
        <v>6</v>
      </c>
      <c r="AE256" s="353">
        <v>2</v>
      </c>
      <c r="AF256" s="354"/>
      <c r="AG256" s="355">
        <f>AE256*AF$10</f>
        <v>6</v>
      </c>
      <c r="AH256" s="353">
        <v>1</v>
      </c>
      <c r="AI256" s="354"/>
      <c r="AJ256" s="355">
        <f>AH256*AI$10</f>
        <v>5</v>
      </c>
      <c r="AK256" s="353">
        <v>2</v>
      </c>
      <c r="AL256" s="354"/>
      <c r="AM256" s="355">
        <f>AK256*AL$10</f>
        <v>8</v>
      </c>
      <c r="AN256" s="353">
        <v>1</v>
      </c>
      <c r="AO256" s="354"/>
      <c r="AP256" s="355">
        <f>AN256*AO$10</f>
        <v>2</v>
      </c>
      <c r="AQ256" s="353">
        <v>1</v>
      </c>
      <c r="AR256" s="354"/>
      <c r="AS256" s="355">
        <f>AQ256*AR$10</f>
        <v>3</v>
      </c>
      <c r="AT256" s="353">
        <v>2</v>
      </c>
      <c r="AU256" s="354"/>
      <c r="AV256" s="355">
        <f>AT256*AU$10</f>
        <v>6</v>
      </c>
      <c r="AW256" s="353">
        <v>2</v>
      </c>
      <c r="AX256" s="354"/>
      <c r="AY256" s="355">
        <f>AW256*AX$10</f>
        <v>4</v>
      </c>
      <c r="AZ256" s="353">
        <v>2</v>
      </c>
      <c r="BA256" s="354"/>
      <c r="BB256" s="355">
        <f>AZ256*BA$10</f>
        <v>6</v>
      </c>
      <c r="BC256" s="353">
        <v>2</v>
      </c>
      <c r="BD256" s="354"/>
      <c r="BE256" s="355">
        <f>BC256*BD$10</f>
        <v>8</v>
      </c>
      <c r="BF256" s="353">
        <v>2</v>
      </c>
      <c r="BG256" s="354"/>
      <c r="BH256" s="355">
        <f>BF256*BG$10</f>
        <v>4</v>
      </c>
      <c r="BI256" s="353">
        <v>2</v>
      </c>
      <c r="BJ256" s="354"/>
      <c r="BK256" s="355">
        <f>BI256*BJ$10</f>
        <v>2</v>
      </c>
      <c r="BL256" s="356">
        <v>2</v>
      </c>
      <c r="BM256" s="357">
        <f>(F256+I256+L256+O256+R256+U256+X256+AA256+AD256+AG256+AJ256+AM256+AP256+AS256+AV256+AY256+BB256+BE256+BH256+BK256)*BL256</f>
        <v>202</v>
      </c>
      <c r="BN256" s="209"/>
      <c r="BO256" s="357">
        <f t="shared" ref="BO256" si="139">(F256+I256+L256+O256+R256)*BL256</f>
        <v>48</v>
      </c>
      <c r="BP256" s="357">
        <f t="shared" ref="BP256" si="140">(U256+X256+AA256+AD256+AG256)*BL256</f>
        <v>58</v>
      </c>
      <c r="BQ256" s="357">
        <f t="shared" ref="BQ256" si="141">(AJ256+AM256+AP256+AS256+AV256)*BL256</f>
        <v>48</v>
      </c>
      <c r="BR256" s="357">
        <f>(AY256+BB256+BE256+BH256+BK256)*BL256</f>
        <v>48</v>
      </c>
    </row>
    <row r="257" spans="1:72" x14ac:dyDescent="0.25">
      <c r="A257" s="323"/>
      <c r="B257" s="37" t="s">
        <v>255</v>
      </c>
      <c r="C257" s="261">
        <v>25</v>
      </c>
      <c r="D257" s="353">
        <v>3</v>
      </c>
      <c r="E257" s="354"/>
      <c r="F257" s="355">
        <f>D257*E$10</f>
        <v>15</v>
      </c>
      <c r="G257" s="353">
        <v>3</v>
      </c>
      <c r="H257" s="354"/>
      <c r="I257" s="355">
        <f>G257*H$10</f>
        <v>9</v>
      </c>
      <c r="J257" s="353">
        <v>4</v>
      </c>
      <c r="K257" s="354"/>
      <c r="L257" s="355">
        <f>J257*K$10</f>
        <v>8</v>
      </c>
      <c r="M257" s="353">
        <v>3</v>
      </c>
      <c r="N257" s="354"/>
      <c r="O257" s="355">
        <f>M257*N$10</f>
        <v>9</v>
      </c>
      <c r="P257" s="353">
        <v>3</v>
      </c>
      <c r="Q257" s="354"/>
      <c r="R257" s="355">
        <f>P257*Q$10</f>
        <v>6</v>
      </c>
      <c r="S257" s="353">
        <v>4</v>
      </c>
      <c r="T257" s="354"/>
      <c r="U257" s="355">
        <f>S257*T$10</f>
        <v>20</v>
      </c>
      <c r="V257" s="353">
        <v>4</v>
      </c>
      <c r="W257" s="354"/>
      <c r="X257" s="355">
        <f>V257*W$10</f>
        <v>12</v>
      </c>
      <c r="Y257" s="353">
        <v>2</v>
      </c>
      <c r="Z257" s="354"/>
      <c r="AA257" s="355">
        <f>Y257*Z$10</f>
        <v>2</v>
      </c>
      <c r="AB257" s="353">
        <v>4</v>
      </c>
      <c r="AC257" s="354"/>
      <c r="AD257" s="355">
        <f>AB257*AC$10</f>
        <v>8</v>
      </c>
      <c r="AE257" s="353">
        <v>2</v>
      </c>
      <c r="AF257" s="354"/>
      <c r="AG257" s="355">
        <f>AE257*AF$10</f>
        <v>6</v>
      </c>
      <c r="AH257" s="353">
        <v>2</v>
      </c>
      <c r="AI257" s="354"/>
      <c r="AJ257" s="355">
        <f>AH257*AI$10</f>
        <v>10</v>
      </c>
      <c r="AK257" s="353">
        <v>3</v>
      </c>
      <c r="AL257" s="354"/>
      <c r="AM257" s="355">
        <f>AK257*AL$10</f>
        <v>12</v>
      </c>
      <c r="AN257" s="353">
        <v>3</v>
      </c>
      <c r="AO257" s="354"/>
      <c r="AP257" s="355">
        <f>AN257*AO$10</f>
        <v>6</v>
      </c>
      <c r="AQ257" s="353">
        <v>3</v>
      </c>
      <c r="AR257" s="354"/>
      <c r="AS257" s="355">
        <f>AQ257*AR$10</f>
        <v>9</v>
      </c>
      <c r="AT257" s="353">
        <v>2</v>
      </c>
      <c r="AU257" s="354"/>
      <c r="AV257" s="355">
        <f>AT257*AU$10</f>
        <v>6</v>
      </c>
      <c r="AW257" s="353">
        <v>3</v>
      </c>
      <c r="AX257" s="354"/>
      <c r="AY257" s="355">
        <f>AW257*AX$10</f>
        <v>6</v>
      </c>
      <c r="AZ257" s="353">
        <v>3</v>
      </c>
      <c r="BA257" s="354"/>
      <c r="BB257" s="355">
        <f>AZ257*BA$10</f>
        <v>9</v>
      </c>
      <c r="BC257" s="353">
        <v>3</v>
      </c>
      <c r="BD257" s="354"/>
      <c r="BE257" s="355">
        <f>BC257*BD$10</f>
        <v>12</v>
      </c>
      <c r="BF257" s="353">
        <v>4</v>
      </c>
      <c r="BG257" s="354"/>
      <c r="BH257" s="355">
        <f>BF257*BG$10</f>
        <v>8</v>
      </c>
      <c r="BI257" s="353">
        <v>4</v>
      </c>
      <c r="BJ257" s="354"/>
      <c r="BK257" s="355">
        <f>BI257*BJ$10</f>
        <v>4</v>
      </c>
      <c r="BL257" s="356">
        <v>3</v>
      </c>
      <c r="BM257" s="357">
        <f>(F257+I257+L257+O257+R257+U257+X257+AA257+AD257+AG257+AJ257+AM257+AP257+AS257+AV257+AY257+BB257+BE257+BH257+BK257)*BL257</f>
        <v>531</v>
      </c>
      <c r="BO257" s="357">
        <f t="shared" si="115"/>
        <v>141</v>
      </c>
      <c r="BP257" s="357">
        <f t="shared" si="116"/>
        <v>144</v>
      </c>
      <c r="BQ257" s="357">
        <f t="shared" si="117"/>
        <v>129</v>
      </c>
      <c r="BR257" s="357">
        <f t="shared" si="118"/>
        <v>117</v>
      </c>
      <c r="BT257" s="329"/>
    </row>
    <row r="258" spans="1:72" x14ac:dyDescent="0.25">
      <c r="A258" s="323"/>
      <c r="B258" s="37" t="s">
        <v>567</v>
      </c>
      <c r="C258" s="261">
        <v>80</v>
      </c>
      <c r="D258" s="353">
        <v>4</v>
      </c>
      <c r="E258" s="354"/>
      <c r="F258" s="355">
        <f>D258*E$10</f>
        <v>20</v>
      </c>
      <c r="G258" s="353">
        <v>4</v>
      </c>
      <c r="H258" s="354"/>
      <c r="I258" s="355">
        <f>G258*H$10</f>
        <v>12</v>
      </c>
      <c r="J258" s="353">
        <v>4</v>
      </c>
      <c r="K258" s="354"/>
      <c r="L258" s="355">
        <f>J258*K$10</f>
        <v>8</v>
      </c>
      <c r="M258" s="353">
        <v>4</v>
      </c>
      <c r="N258" s="354"/>
      <c r="O258" s="355">
        <f>M258*N$10</f>
        <v>12</v>
      </c>
      <c r="P258" s="353">
        <v>4</v>
      </c>
      <c r="Q258" s="354"/>
      <c r="R258" s="355">
        <f>P258*Q$10</f>
        <v>8</v>
      </c>
      <c r="S258" s="353">
        <v>4</v>
      </c>
      <c r="T258" s="354"/>
      <c r="U258" s="355">
        <f>S258*T$10</f>
        <v>20</v>
      </c>
      <c r="V258" s="353">
        <v>5</v>
      </c>
      <c r="W258" s="354"/>
      <c r="X258" s="355">
        <f>V258*W$10</f>
        <v>15</v>
      </c>
      <c r="Y258" s="353">
        <v>2</v>
      </c>
      <c r="Z258" s="354"/>
      <c r="AA258" s="355">
        <f>Y258*Z$10</f>
        <v>2</v>
      </c>
      <c r="AB258" s="353">
        <v>3</v>
      </c>
      <c r="AC258" s="354"/>
      <c r="AD258" s="355">
        <f>AB258*AC$10</f>
        <v>6</v>
      </c>
      <c r="AE258" s="353">
        <v>1</v>
      </c>
      <c r="AF258" s="354"/>
      <c r="AG258" s="355">
        <f>AE258*AF$10</f>
        <v>3</v>
      </c>
      <c r="AH258" s="353">
        <v>3</v>
      </c>
      <c r="AI258" s="354"/>
      <c r="AJ258" s="355">
        <f>AH258*AI$10</f>
        <v>15</v>
      </c>
      <c r="AK258" s="353">
        <v>3</v>
      </c>
      <c r="AL258" s="354"/>
      <c r="AM258" s="355">
        <f>AK258*AL$10</f>
        <v>12</v>
      </c>
      <c r="AN258" s="353">
        <v>2</v>
      </c>
      <c r="AO258" s="354"/>
      <c r="AP258" s="355">
        <f>AN258*AO$10</f>
        <v>4</v>
      </c>
      <c r="AQ258" s="353">
        <v>2</v>
      </c>
      <c r="AR258" s="354"/>
      <c r="AS258" s="355">
        <f>AQ258*AR$10</f>
        <v>6</v>
      </c>
      <c r="AT258" s="353">
        <v>2</v>
      </c>
      <c r="AU258" s="354"/>
      <c r="AV258" s="355">
        <f>AT258*AU$10</f>
        <v>6</v>
      </c>
      <c r="AW258" s="353">
        <v>3</v>
      </c>
      <c r="AX258" s="354"/>
      <c r="AY258" s="355">
        <f>AW258*AX$10</f>
        <v>6</v>
      </c>
      <c r="AZ258" s="353">
        <v>3</v>
      </c>
      <c r="BA258" s="354"/>
      <c r="BB258" s="355">
        <f>AZ258*BA$10</f>
        <v>9</v>
      </c>
      <c r="BC258" s="353">
        <v>2</v>
      </c>
      <c r="BD258" s="354"/>
      <c r="BE258" s="355">
        <f>BC258*BD$10</f>
        <v>8</v>
      </c>
      <c r="BF258" s="353">
        <v>5</v>
      </c>
      <c r="BG258" s="354"/>
      <c r="BH258" s="355">
        <f>BF258*BG$10</f>
        <v>10</v>
      </c>
      <c r="BI258" s="353">
        <v>4</v>
      </c>
      <c r="BJ258" s="354"/>
      <c r="BK258" s="355">
        <f>BI258*BJ$10</f>
        <v>4</v>
      </c>
      <c r="BL258" s="356">
        <v>4</v>
      </c>
      <c r="BM258" s="357">
        <f>(F258+I258+L258+O258+R258+U258+X258+AA258+AD258+AG258+AJ258+AM258+AP258+AS258+AV258+AY258+BB258+BE258+BH258+BK258)*BL258</f>
        <v>744</v>
      </c>
      <c r="BO258" s="357">
        <f t="shared" si="115"/>
        <v>240</v>
      </c>
      <c r="BP258" s="357">
        <f t="shared" si="116"/>
        <v>184</v>
      </c>
      <c r="BQ258" s="357">
        <f t="shared" si="117"/>
        <v>172</v>
      </c>
      <c r="BR258" s="357">
        <f t="shared" si="118"/>
        <v>148</v>
      </c>
      <c r="BT258" s="329"/>
    </row>
    <row r="259" spans="1:72" s="106" customFormat="1" x14ac:dyDescent="0.25">
      <c r="B259" s="161"/>
      <c r="C259" s="100"/>
      <c r="D259" s="358"/>
      <c r="E259" s="359"/>
      <c r="F259" s="360"/>
      <c r="G259" s="358"/>
      <c r="H259" s="359"/>
      <c r="I259" s="360"/>
      <c r="J259" s="358"/>
      <c r="K259" s="359"/>
      <c r="L259" s="360"/>
      <c r="M259" s="358"/>
      <c r="N259" s="359"/>
      <c r="O259" s="360"/>
      <c r="P259" s="358"/>
      <c r="Q259" s="359"/>
      <c r="R259" s="360"/>
      <c r="S259" s="358"/>
      <c r="T259" s="359"/>
      <c r="U259" s="360"/>
      <c r="V259" s="358"/>
      <c r="W259" s="359"/>
      <c r="X259" s="360"/>
      <c r="Y259" s="358"/>
      <c r="Z259" s="359"/>
      <c r="AA259" s="360"/>
      <c r="AB259" s="358"/>
      <c r="AC259" s="359"/>
      <c r="AD259" s="360"/>
      <c r="AE259" s="358"/>
      <c r="AF259" s="359"/>
      <c r="AG259" s="360"/>
      <c r="AH259" s="358"/>
      <c r="AI259" s="359"/>
      <c r="AJ259" s="360"/>
      <c r="AK259" s="358"/>
      <c r="AL259" s="359"/>
      <c r="AM259" s="360"/>
      <c r="AN259" s="358"/>
      <c r="AO259" s="359"/>
      <c r="AP259" s="360"/>
      <c r="AQ259" s="358"/>
      <c r="AR259" s="359"/>
      <c r="AS259" s="360"/>
      <c r="AT259" s="358"/>
      <c r="AU259" s="359"/>
      <c r="AV259" s="360"/>
      <c r="AW259" s="358"/>
      <c r="AX259" s="359"/>
      <c r="AY259" s="360"/>
      <c r="AZ259" s="358"/>
      <c r="BA259" s="359"/>
      <c r="BB259" s="360"/>
      <c r="BC259" s="358"/>
      <c r="BD259" s="359"/>
      <c r="BE259" s="360"/>
      <c r="BF259" s="358"/>
      <c r="BG259" s="359"/>
      <c r="BH259" s="360"/>
      <c r="BI259" s="358"/>
      <c r="BJ259" s="359"/>
      <c r="BK259" s="360"/>
      <c r="BL259" s="360"/>
      <c r="BM259" s="361"/>
      <c r="BN259" s="221"/>
      <c r="BO259" s="357"/>
      <c r="BP259" s="357"/>
      <c r="BQ259" s="357"/>
      <c r="BR259" s="357"/>
      <c r="BT259" s="329"/>
    </row>
    <row r="260" spans="1:72" x14ac:dyDescent="0.25">
      <c r="BO260" s="357"/>
      <c r="BP260" s="357"/>
      <c r="BQ260" s="357"/>
      <c r="BR260" s="357"/>
      <c r="BT260" s="329"/>
    </row>
    <row r="261" spans="1:72" x14ac:dyDescent="0.25">
      <c r="A261" s="323"/>
      <c r="B261" s="13" t="s">
        <v>122</v>
      </c>
      <c r="C261" s="28" t="s">
        <v>294</v>
      </c>
      <c r="D261" s="276" t="s">
        <v>128</v>
      </c>
      <c r="E261" s="340" t="s">
        <v>129</v>
      </c>
      <c r="F261" s="341" t="s">
        <v>130</v>
      </c>
      <c r="G261" s="276" t="s">
        <v>128</v>
      </c>
      <c r="H261" s="340" t="s">
        <v>129</v>
      </c>
      <c r="I261" s="341" t="s">
        <v>130</v>
      </c>
      <c r="J261" s="276" t="s">
        <v>128</v>
      </c>
      <c r="K261" s="340" t="s">
        <v>129</v>
      </c>
      <c r="L261" s="341" t="s">
        <v>130</v>
      </c>
      <c r="M261" s="276" t="s">
        <v>128</v>
      </c>
      <c r="N261" s="340" t="s">
        <v>129</v>
      </c>
      <c r="O261" s="341" t="s">
        <v>130</v>
      </c>
      <c r="P261" s="276" t="s">
        <v>128</v>
      </c>
      <c r="Q261" s="340" t="s">
        <v>129</v>
      </c>
      <c r="R261" s="341" t="s">
        <v>130</v>
      </c>
      <c r="S261" s="276" t="s">
        <v>128</v>
      </c>
      <c r="T261" s="340" t="s">
        <v>129</v>
      </c>
      <c r="U261" s="341" t="s">
        <v>130</v>
      </c>
      <c r="V261" s="276" t="s">
        <v>128</v>
      </c>
      <c r="W261" s="340" t="s">
        <v>129</v>
      </c>
      <c r="X261" s="341" t="s">
        <v>130</v>
      </c>
      <c r="Y261" s="276" t="s">
        <v>128</v>
      </c>
      <c r="Z261" s="340" t="s">
        <v>129</v>
      </c>
      <c r="AA261" s="341" t="s">
        <v>130</v>
      </c>
      <c r="AB261" s="276" t="s">
        <v>128</v>
      </c>
      <c r="AC261" s="340" t="s">
        <v>129</v>
      </c>
      <c r="AD261" s="341" t="s">
        <v>130</v>
      </c>
      <c r="AE261" s="276" t="s">
        <v>128</v>
      </c>
      <c r="AF261" s="340" t="s">
        <v>129</v>
      </c>
      <c r="AG261" s="341" t="s">
        <v>130</v>
      </c>
      <c r="AH261" s="276" t="s">
        <v>128</v>
      </c>
      <c r="AI261" s="340" t="s">
        <v>129</v>
      </c>
      <c r="AJ261" s="341" t="s">
        <v>130</v>
      </c>
      <c r="AK261" s="276" t="s">
        <v>128</v>
      </c>
      <c r="AL261" s="340" t="s">
        <v>129</v>
      </c>
      <c r="AM261" s="341" t="s">
        <v>130</v>
      </c>
      <c r="AN261" s="276" t="s">
        <v>128</v>
      </c>
      <c r="AO261" s="340" t="s">
        <v>129</v>
      </c>
      <c r="AP261" s="341" t="s">
        <v>130</v>
      </c>
      <c r="AQ261" s="276" t="s">
        <v>128</v>
      </c>
      <c r="AR261" s="340" t="s">
        <v>129</v>
      </c>
      <c r="AS261" s="341" t="s">
        <v>130</v>
      </c>
      <c r="AT261" s="276" t="s">
        <v>128</v>
      </c>
      <c r="AU261" s="340" t="s">
        <v>129</v>
      </c>
      <c r="AV261" s="341" t="s">
        <v>130</v>
      </c>
      <c r="AW261" s="276" t="s">
        <v>128</v>
      </c>
      <c r="AX261" s="340" t="s">
        <v>129</v>
      </c>
      <c r="AY261" s="341" t="s">
        <v>130</v>
      </c>
      <c r="AZ261" s="276" t="s">
        <v>128</v>
      </c>
      <c r="BA261" s="340" t="s">
        <v>129</v>
      </c>
      <c r="BB261" s="341" t="s">
        <v>130</v>
      </c>
      <c r="BC261" s="276" t="s">
        <v>128</v>
      </c>
      <c r="BD261" s="340" t="s">
        <v>129</v>
      </c>
      <c r="BE261" s="341" t="s">
        <v>130</v>
      </c>
      <c r="BF261" s="276" t="s">
        <v>128</v>
      </c>
      <c r="BG261" s="340" t="s">
        <v>129</v>
      </c>
      <c r="BH261" s="341" t="s">
        <v>130</v>
      </c>
      <c r="BI261" s="276" t="s">
        <v>128</v>
      </c>
      <c r="BJ261" s="340" t="s">
        <v>129</v>
      </c>
      <c r="BK261" s="341" t="s">
        <v>130</v>
      </c>
      <c r="BL261" s="341" t="s">
        <v>128</v>
      </c>
      <c r="BM261" s="350" t="s">
        <v>0</v>
      </c>
      <c r="BO261" s="357"/>
      <c r="BP261" s="357"/>
      <c r="BQ261" s="357"/>
      <c r="BR261" s="357"/>
      <c r="BT261" s="329"/>
    </row>
    <row r="262" spans="1:72" x14ac:dyDescent="0.25">
      <c r="A262" s="323"/>
      <c r="B262" s="10" t="s">
        <v>257</v>
      </c>
      <c r="C262" s="261"/>
      <c r="D262" s="353">
        <v>1</v>
      </c>
      <c r="E262" s="354"/>
      <c r="F262" s="355">
        <f>D262*E$10</f>
        <v>5</v>
      </c>
      <c r="G262" s="353">
        <v>3</v>
      </c>
      <c r="H262" s="354"/>
      <c r="I262" s="355">
        <f>G262*H$10</f>
        <v>9</v>
      </c>
      <c r="J262" s="353">
        <v>2</v>
      </c>
      <c r="K262" s="354"/>
      <c r="L262" s="355">
        <f>J262*K$10</f>
        <v>4</v>
      </c>
      <c r="M262" s="353">
        <v>2</v>
      </c>
      <c r="N262" s="354"/>
      <c r="O262" s="355">
        <f>M262*N$10</f>
        <v>6</v>
      </c>
      <c r="P262" s="353">
        <v>3</v>
      </c>
      <c r="Q262" s="354"/>
      <c r="R262" s="355">
        <f>P262*Q$10</f>
        <v>6</v>
      </c>
      <c r="S262" s="353">
        <v>2</v>
      </c>
      <c r="T262" s="354"/>
      <c r="U262" s="355">
        <f>S262*T$10</f>
        <v>10</v>
      </c>
      <c r="V262" s="353">
        <v>1</v>
      </c>
      <c r="W262" s="354"/>
      <c r="X262" s="355">
        <f>V262*W$10</f>
        <v>3</v>
      </c>
      <c r="Y262" s="353">
        <v>3</v>
      </c>
      <c r="Z262" s="354"/>
      <c r="AA262" s="355">
        <f>Y262*Z$10</f>
        <v>3</v>
      </c>
      <c r="AB262" s="353">
        <v>2</v>
      </c>
      <c r="AC262" s="354"/>
      <c r="AD262" s="355">
        <f>AB262*AC$10</f>
        <v>4</v>
      </c>
      <c r="AE262" s="353">
        <v>3</v>
      </c>
      <c r="AF262" s="354"/>
      <c r="AG262" s="355">
        <f>AE262*AF$10</f>
        <v>9</v>
      </c>
      <c r="AH262" s="353">
        <v>0</v>
      </c>
      <c r="AI262" s="354"/>
      <c r="AJ262" s="355">
        <f>AH262*AI$10</f>
        <v>0</v>
      </c>
      <c r="AK262" s="353">
        <v>0</v>
      </c>
      <c r="AL262" s="354"/>
      <c r="AM262" s="355">
        <f>AK262*AL$10</f>
        <v>0</v>
      </c>
      <c r="AN262" s="353">
        <v>1</v>
      </c>
      <c r="AO262" s="354"/>
      <c r="AP262" s="355">
        <f>AN262*AO$10</f>
        <v>2</v>
      </c>
      <c r="AQ262" s="353">
        <v>0</v>
      </c>
      <c r="AR262" s="354"/>
      <c r="AS262" s="355">
        <f>AQ262*AR$10</f>
        <v>0</v>
      </c>
      <c r="AT262" s="353">
        <v>0</v>
      </c>
      <c r="AU262" s="354"/>
      <c r="AV262" s="355">
        <f>AT262*AU$10</f>
        <v>0</v>
      </c>
      <c r="AW262" s="353">
        <v>1</v>
      </c>
      <c r="AX262" s="354"/>
      <c r="AY262" s="355">
        <f>AW262*AX$10</f>
        <v>2</v>
      </c>
      <c r="AZ262" s="353">
        <v>1</v>
      </c>
      <c r="BA262" s="354"/>
      <c r="BB262" s="355">
        <f>AZ262*BA$10</f>
        <v>3</v>
      </c>
      <c r="BC262" s="353">
        <v>1</v>
      </c>
      <c r="BD262" s="354"/>
      <c r="BE262" s="355">
        <f>BC262*BD$10</f>
        <v>4</v>
      </c>
      <c r="BF262" s="353">
        <v>1</v>
      </c>
      <c r="BG262" s="354"/>
      <c r="BH262" s="355">
        <f>BF262*BG$10</f>
        <v>2</v>
      </c>
      <c r="BI262" s="353">
        <v>2</v>
      </c>
      <c r="BJ262" s="354"/>
      <c r="BK262" s="355">
        <f>BI262*BJ$10</f>
        <v>2</v>
      </c>
      <c r="BL262" s="356">
        <v>2</v>
      </c>
      <c r="BM262" s="357">
        <f>(F262+I262+L262+O262+R262+U262+X262+AA262+AD262+AG262+AJ262+AM262+AP262+AS262+AV262+AY262+BB262+BE262+BH262+BK262)*BL262</f>
        <v>148</v>
      </c>
      <c r="BO262" s="357">
        <f t="shared" si="115"/>
        <v>60</v>
      </c>
      <c r="BP262" s="357">
        <f t="shared" si="116"/>
        <v>58</v>
      </c>
      <c r="BQ262" s="357">
        <f t="shared" si="117"/>
        <v>4</v>
      </c>
      <c r="BR262" s="357">
        <f t="shared" si="118"/>
        <v>26</v>
      </c>
      <c r="BT262" s="329"/>
    </row>
    <row r="263" spans="1:72" x14ac:dyDescent="0.25">
      <c r="A263" s="323"/>
      <c r="B263" s="10" t="s">
        <v>323</v>
      </c>
      <c r="C263" s="261"/>
      <c r="D263" s="353">
        <v>1</v>
      </c>
      <c r="E263" s="354"/>
      <c r="F263" s="355">
        <f>D263*E$10</f>
        <v>5</v>
      </c>
      <c r="G263" s="353">
        <v>1</v>
      </c>
      <c r="H263" s="354"/>
      <c r="I263" s="355">
        <f>G263*H$10</f>
        <v>3</v>
      </c>
      <c r="J263" s="353">
        <v>2</v>
      </c>
      <c r="K263" s="354"/>
      <c r="L263" s="355">
        <f>J263*K$10</f>
        <v>4</v>
      </c>
      <c r="M263" s="353">
        <v>1</v>
      </c>
      <c r="N263" s="354"/>
      <c r="O263" s="355">
        <f>M263*N$10</f>
        <v>3</v>
      </c>
      <c r="P263" s="353">
        <v>1</v>
      </c>
      <c r="Q263" s="354"/>
      <c r="R263" s="355">
        <f>P263*Q$10</f>
        <v>2</v>
      </c>
      <c r="S263" s="353">
        <v>1</v>
      </c>
      <c r="T263" s="354"/>
      <c r="U263" s="355">
        <f>S263*T$10</f>
        <v>5</v>
      </c>
      <c r="V263" s="353">
        <v>1</v>
      </c>
      <c r="W263" s="354"/>
      <c r="X263" s="355">
        <f>V263*W$10</f>
        <v>3</v>
      </c>
      <c r="Y263" s="353">
        <v>2</v>
      </c>
      <c r="Z263" s="354"/>
      <c r="AA263" s="355">
        <f>Y263*Z$10</f>
        <v>2</v>
      </c>
      <c r="AB263" s="353">
        <v>4</v>
      </c>
      <c r="AC263" s="354"/>
      <c r="AD263" s="355">
        <f>AB263*AC$10</f>
        <v>8</v>
      </c>
      <c r="AE263" s="353">
        <v>3</v>
      </c>
      <c r="AF263" s="354"/>
      <c r="AG263" s="355">
        <f>AE263*AF$10</f>
        <v>9</v>
      </c>
      <c r="AH263" s="353">
        <v>0</v>
      </c>
      <c r="AI263" s="354"/>
      <c r="AJ263" s="355">
        <f>AH263*AI$10</f>
        <v>0</v>
      </c>
      <c r="AK263" s="353">
        <v>0</v>
      </c>
      <c r="AL263" s="354"/>
      <c r="AM263" s="355">
        <f>AK263*AL$10</f>
        <v>0</v>
      </c>
      <c r="AN263" s="353">
        <v>1</v>
      </c>
      <c r="AO263" s="354"/>
      <c r="AP263" s="355">
        <f>AN263*AO$10</f>
        <v>2</v>
      </c>
      <c r="AQ263" s="353">
        <v>0</v>
      </c>
      <c r="AR263" s="354"/>
      <c r="AS263" s="355">
        <f>AQ263*AR$10</f>
        <v>0</v>
      </c>
      <c r="AT263" s="353">
        <v>0</v>
      </c>
      <c r="AU263" s="354"/>
      <c r="AV263" s="355">
        <f>AT263*AU$10</f>
        <v>0</v>
      </c>
      <c r="AW263" s="353">
        <v>1</v>
      </c>
      <c r="AX263" s="354"/>
      <c r="AY263" s="355">
        <f>AW263*AX$10</f>
        <v>2</v>
      </c>
      <c r="AZ263" s="353">
        <v>1</v>
      </c>
      <c r="BA263" s="354"/>
      <c r="BB263" s="355">
        <f>AZ263*BA$10</f>
        <v>3</v>
      </c>
      <c r="BC263" s="353">
        <v>1</v>
      </c>
      <c r="BD263" s="354"/>
      <c r="BE263" s="355">
        <f>BC263*BD$10</f>
        <v>4</v>
      </c>
      <c r="BF263" s="353">
        <v>1</v>
      </c>
      <c r="BG263" s="354"/>
      <c r="BH263" s="355">
        <f>BF263*BG$10</f>
        <v>2</v>
      </c>
      <c r="BI263" s="353">
        <v>1</v>
      </c>
      <c r="BJ263" s="354"/>
      <c r="BK263" s="355">
        <f>BI263*BJ$10</f>
        <v>1</v>
      </c>
      <c r="BL263" s="356">
        <v>3</v>
      </c>
      <c r="BM263" s="357">
        <f>(F263+I263+L263+O263+R263+U263+X263+AA263+AD263+AG263+AJ263+AM263+AP263+AS263+AV263+AY263+BB263+BE263+BH263+BK263)*BL263</f>
        <v>174</v>
      </c>
      <c r="BO263" s="357">
        <f t="shared" si="115"/>
        <v>51</v>
      </c>
      <c r="BP263" s="357">
        <f t="shared" si="116"/>
        <v>81</v>
      </c>
      <c r="BQ263" s="357">
        <f t="shared" si="117"/>
        <v>6</v>
      </c>
      <c r="BR263" s="357">
        <f t="shared" si="118"/>
        <v>36</v>
      </c>
      <c r="BT263" s="329"/>
    </row>
    <row r="264" spans="1:72" x14ac:dyDescent="0.25">
      <c r="A264" s="323"/>
      <c r="B264" s="10" t="s">
        <v>324</v>
      </c>
      <c r="C264" s="261"/>
      <c r="D264" s="353">
        <v>1</v>
      </c>
      <c r="E264" s="354"/>
      <c r="F264" s="355">
        <f>D264*E$10</f>
        <v>5</v>
      </c>
      <c r="G264" s="353">
        <v>2</v>
      </c>
      <c r="H264" s="354"/>
      <c r="I264" s="355">
        <f>G264*H$10</f>
        <v>6</v>
      </c>
      <c r="J264" s="353">
        <v>2</v>
      </c>
      <c r="K264" s="354"/>
      <c r="L264" s="355">
        <f>J264*K$10</f>
        <v>4</v>
      </c>
      <c r="M264" s="353">
        <v>2</v>
      </c>
      <c r="N264" s="354"/>
      <c r="O264" s="355">
        <f>M264*N$10</f>
        <v>6</v>
      </c>
      <c r="P264" s="353">
        <v>2</v>
      </c>
      <c r="Q264" s="354"/>
      <c r="R264" s="355">
        <f>P264*Q$10</f>
        <v>4</v>
      </c>
      <c r="S264" s="353">
        <v>1</v>
      </c>
      <c r="T264" s="354"/>
      <c r="U264" s="355">
        <f>S264*T$10</f>
        <v>5</v>
      </c>
      <c r="V264" s="353">
        <v>1</v>
      </c>
      <c r="W264" s="354"/>
      <c r="X264" s="355">
        <f>V264*W$10</f>
        <v>3</v>
      </c>
      <c r="Y264" s="353">
        <v>2</v>
      </c>
      <c r="Z264" s="354"/>
      <c r="AA264" s="355">
        <f>Y264*Z$10</f>
        <v>2</v>
      </c>
      <c r="AB264" s="353">
        <v>2</v>
      </c>
      <c r="AC264" s="354"/>
      <c r="AD264" s="355">
        <f>AB264*AC$10</f>
        <v>4</v>
      </c>
      <c r="AE264" s="353">
        <v>3</v>
      </c>
      <c r="AF264" s="354"/>
      <c r="AG264" s="355">
        <f>AE264*AF$10</f>
        <v>9</v>
      </c>
      <c r="AH264" s="353">
        <v>0</v>
      </c>
      <c r="AI264" s="354"/>
      <c r="AJ264" s="355">
        <f>AH264*AI$10</f>
        <v>0</v>
      </c>
      <c r="AK264" s="353">
        <v>0</v>
      </c>
      <c r="AL264" s="354"/>
      <c r="AM264" s="355">
        <f>AK264*AL$10</f>
        <v>0</v>
      </c>
      <c r="AN264" s="353">
        <v>1</v>
      </c>
      <c r="AO264" s="354"/>
      <c r="AP264" s="355">
        <f>AN264*AO$10</f>
        <v>2</v>
      </c>
      <c r="AQ264" s="353">
        <v>0</v>
      </c>
      <c r="AR264" s="354"/>
      <c r="AS264" s="355">
        <f>AQ264*AR$10</f>
        <v>0</v>
      </c>
      <c r="AT264" s="353">
        <v>0</v>
      </c>
      <c r="AU264" s="354"/>
      <c r="AV264" s="355">
        <f>AT264*AU$10</f>
        <v>0</v>
      </c>
      <c r="AW264" s="353">
        <v>1</v>
      </c>
      <c r="AX264" s="354"/>
      <c r="AY264" s="355">
        <f>AW264*AX$10</f>
        <v>2</v>
      </c>
      <c r="AZ264" s="353">
        <v>1</v>
      </c>
      <c r="BA264" s="354"/>
      <c r="BB264" s="355">
        <f>AZ264*BA$10</f>
        <v>3</v>
      </c>
      <c r="BC264" s="353">
        <v>1</v>
      </c>
      <c r="BD264" s="354"/>
      <c r="BE264" s="355">
        <f>BC264*BD$10</f>
        <v>4</v>
      </c>
      <c r="BF264" s="353">
        <v>1</v>
      </c>
      <c r="BG264" s="354"/>
      <c r="BH264" s="355">
        <f>BF264*BG$10</f>
        <v>2</v>
      </c>
      <c r="BI264" s="353">
        <v>2</v>
      </c>
      <c r="BJ264" s="354"/>
      <c r="BK264" s="355">
        <f>BI264*BJ$10</f>
        <v>2</v>
      </c>
      <c r="BL264" s="356">
        <v>3</v>
      </c>
      <c r="BM264" s="357">
        <f>(F264+I264+L264+O264+R264+U264+X264+AA264+AD264+AG264+AJ264+AM264+AP264+AS264+AV264+AY264+BB264+BE264+BH264+BK264)*BL264</f>
        <v>189</v>
      </c>
      <c r="BO264" s="357">
        <f t="shared" si="115"/>
        <v>75</v>
      </c>
      <c r="BP264" s="357">
        <f t="shared" si="116"/>
        <v>69</v>
      </c>
      <c r="BQ264" s="357">
        <f t="shared" si="117"/>
        <v>6</v>
      </c>
      <c r="BR264" s="357">
        <f t="shared" si="118"/>
        <v>39</v>
      </c>
      <c r="BT264" s="329"/>
    </row>
    <row r="265" spans="1:72" x14ac:dyDescent="0.25">
      <c r="A265" s="323"/>
      <c r="B265" s="10"/>
      <c r="C265" s="261"/>
      <c r="D265" s="353"/>
      <c r="E265" s="354"/>
      <c r="F265" s="355">
        <f>D265*E$10</f>
        <v>0</v>
      </c>
      <c r="G265" s="353"/>
      <c r="H265" s="354"/>
      <c r="I265" s="355">
        <f>G265*H$10</f>
        <v>0</v>
      </c>
      <c r="J265" s="353"/>
      <c r="K265" s="354"/>
      <c r="L265" s="355">
        <f>J265*K$10</f>
        <v>0</v>
      </c>
      <c r="M265" s="353"/>
      <c r="N265" s="354"/>
      <c r="O265" s="355">
        <f>M265*N$10</f>
        <v>0</v>
      </c>
      <c r="P265" s="353"/>
      <c r="Q265" s="354"/>
      <c r="R265" s="355">
        <f>P265*Q$10</f>
        <v>0</v>
      </c>
      <c r="S265" s="353"/>
      <c r="T265" s="354"/>
      <c r="U265" s="355">
        <f>S265*T$10</f>
        <v>0</v>
      </c>
      <c r="V265" s="353"/>
      <c r="W265" s="354"/>
      <c r="X265" s="355">
        <f>V265*W$10</f>
        <v>0</v>
      </c>
      <c r="Y265" s="353"/>
      <c r="Z265" s="354"/>
      <c r="AA265" s="355">
        <f>Y265*Z$10</f>
        <v>0</v>
      </c>
      <c r="AB265" s="353"/>
      <c r="AC265" s="354"/>
      <c r="AD265" s="355">
        <f>AB265*AC$10</f>
        <v>0</v>
      </c>
      <c r="AE265" s="353"/>
      <c r="AF265" s="354"/>
      <c r="AG265" s="355">
        <f>AE265*AF$10</f>
        <v>0</v>
      </c>
      <c r="AH265" s="353"/>
      <c r="AI265" s="354"/>
      <c r="AJ265" s="355">
        <f>AH265*AI$10</f>
        <v>0</v>
      </c>
      <c r="AK265" s="353"/>
      <c r="AL265" s="354"/>
      <c r="AM265" s="355">
        <f>AK265*AL$10</f>
        <v>0</v>
      </c>
      <c r="AN265" s="353"/>
      <c r="AO265" s="354"/>
      <c r="AP265" s="355">
        <f>AN265*AO$10</f>
        <v>0</v>
      </c>
      <c r="AQ265" s="353"/>
      <c r="AR265" s="354"/>
      <c r="AS265" s="355">
        <f>AQ265*AR$10</f>
        <v>0</v>
      </c>
      <c r="AT265" s="353"/>
      <c r="AU265" s="354"/>
      <c r="AV265" s="355">
        <f>AT265*AU$10</f>
        <v>0</v>
      </c>
      <c r="AW265" s="353"/>
      <c r="AX265" s="354"/>
      <c r="AY265" s="355">
        <f>AW265*AX$10</f>
        <v>0</v>
      </c>
      <c r="AZ265" s="353"/>
      <c r="BA265" s="354"/>
      <c r="BB265" s="355">
        <f>AZ265*BA$10</f>
        <v>0</v>
      </c>
      <c r="BC265" s="353"/>
      <c r="BD265" s="354"/>
      <c r="BE265" s="355">
        <f>BC265*BD$10</f>
        <v>0</v>
      </c>
      <c r="BF265" s="353"/>
      <c r="BG265" s="354"/>
      <c r="BH265" s="355">
        <f>BF265*BG$10</f>
        <v>0</v>
      </c>
      <c r="BI265" s="353"/>
      <c r="BJ265" s="354"/>
      <c r="BK265" s="355">
        <f>BI265*BJ$10</f>
        <v>0</v>
      </c>
      <c r="BL265" s="356"/>
      <c r="BM265" s="357">
        <f>(F265+I265+L265+O265+R265+U265+X265+AA265+AD265+AG265+AJ265+AM265+AP265+AS265+AV265+AY265+BB265+BE265+BH265+BK265)*BL265</f>
        <v>0</v>
      </c>
      <c r="BO265" s="357">
        <f t="shared" si="115"/>
        <v>0</v>
      </c>
      <c r="BP265" s="357">
        <f t="shared" si="116"/>
        <v>0</v>
      </c>
      <c r="BQ265" s="357">
        <f t="shared" si="117"/>
        <v>0</v>
      </c>
      <c r="BR265" s="357">
        <f t="shared" si="118"/>
        <v>0</v>
      </c>
      <c r="BT265" s="329"/>
    </row>
    <row r="266" spans="1:72" s="106" customFormat="1" x14ac:dyDescent="0.25">
      <c r="B266" s="109"/>
      <c r="C266" s="100"/>
      <c r="D266" s="358"/>
      <c r="E266" s="359"/>
      <c r="F266" s="360"/>
      <c r="G266" s="358"/>
      <c r="H266" s="359"/>
      <c r="I266" s="360"/>
      <c r="J266" s="358"/>
      <c r="K266" s="359"/>
      <c r="L266" s="360"/>
      <c r="M266" s="358"/>
      <c r="N266" s="359"/>
      <c r="O266" s="360"/>
      <c r="P266" s="358"/>
      <c r="Q266" s="359"/>
      <c r="R266" s="360"/>
      <c r="S266" s="358"/>
      <c r="T266" s="359"/>
      <c r="U266" s="360"/>
      <c r="V266" s="358"/>
      <c r="W266" s="359"/>
      <c r="X266" s="360"/>
      <c r="Y266" s="358"/>
      <c r="Z266" s="359"/>
      <c r="AA266" s="360"/>
      <c r="AB266" s="358"/>
      <c r="AC266" s="359"/>
      <c r="AD266" s="360"/>
      <c r="AE266" s="358"/>
      <c r="AF266" s="359"/>
      <c r="AG266" s="360"/>
      <c r="AH266" s="358"/>
      <c r="AI266" s="359"/>
      <c r="AJ266" s="360"/>
      <c r="AK266" s="358"/>
      <c r="AL266" s="359"/>
      <c r="AM266" s="360"/>
      <c r="AN266" s="358"/>
      <c r="AO266" s="359"/>
      <c r="AP266" s="360"/>
      <c r="AQ266" s="358"/>
      <c r="AR266" s="359"/>
      <c r="AS266" s="360"/>
      <c r="AT266" s="358"/>
      <c r="AU266" s="359"/>
      <c r="AV266" s="360"/>
      <c r="AW266" s="358"/>
      <c r="AX266" s="359"/>
      <c r="AY266" s="360"/>
      <c r="AZ266" s="358"/>
      <c r="BA266" s="359"/>
      <c r="BB266" s="360"/>
      <c r="BC266" s="358"/>
      <c r="BD266" s="359"/>
      <c r="BE266" s="360"/>
      <c r="BF266" s="358"/>
      <c r="BG266" s="359"/>
      <c r="BH266" s="360"/>
      <c r="BI266" s="358"/>
      <c r="BJ266" s="359"/>
      <c r="BK266" s="360"/>
      <c r="BL266" s="360"/>
      <c r="BM266" s="361"/>
      <c r="BN266" s="221"/>
      <c r="BO266" s="357"/>
      <c r="BP266" s="357"/>
      <c r="BQ266" s="357"/>
      <c r="BR266" s="357"/>
      <c r="BT266" s="329"/>
    </row>
    <row r="267" spans="1:72" s="106" customFormat="1" x14ac:dyDescent="0.25">
      <c r="A267" s="418"/>
      <c r="B267" s="127" t="s">
        <v>565</v>
      </c>
      <c r="C267" s="113"/>
      <c r="D267" s="419"/>
      <c r="E267" s="348"/>
      <c r="F267" s="341"/>
      <c r="G267" s="419"/>
      <c r="H267" s="348"/>
      <c r="I267" s="341"/>
      <c r="J267" s="419"/>
      <c r="K267" s="348"/>
      <c r="L267" s="341"/>
      <c r="M267" s="419"/>
      <c r="N267" s="348"/>
      <c r="O267" s="341"/>
      <c r="P267" s="419"/>
      <c r="Q267" s="348"/>
      <c r="R267" s="341"/>
      <c r="S267" s="419"/>
      <c r="T267" s="348"/>
      <c r="U267" s="341"/>
      <c r="V267" s="419"/>
      <c r="W267" s="348"/>
      <c r="X267" s="341"/>
      <c r="Y267" s="419"/>
      <c r="Z267" s="348"/>
      <c r="AA267" s="341"/>
      <c r="AB267" s="419"/>
      <c r="AC267" s="348"/>
      <c r="AD267" s="341"/>
      <c r="AE267" s="419"/>
      <c r="AF267" s="348"/>
      <c r="AG267" s="341"/>
      <c r="AH267" s="419"/>
      <c r="AI267" s="348"/>
      <c r="AJ267" s="341"/>
      <c r="AK267" s="419"/>
      <c r="AL267" s="348"/>
      <c r="AM267" s="341"/>
      <c r="AN267" s="419"/>
      <c r="AO267" s="348"/>
      <c r="AP267" s="341"/>
      <c r="AQ267" s="419"/>
      <c r="AR267" s="348"/>
      <c r="AS267" s="341"/>
      <c r="AT267" s="419"/>
      <c r="AU267" s="348"/>
      <c r="AV267" s="341"/>
      <c r="AW267" s="419"/>
      <c r="AX267" s="348"/>
      <c r="AY267" s="341"/>
      <c r="AZ267" s="419"/>
      <c r="BA267" s="348"/>
      <c r="BB267" s="341"/>
      <c r="BC267" s="419"/>
      <c r="BD267" s="348"/>
      <c r="BE267" s="341"/>
      <c r="BF267" s="419"/>
      <c r="BG267" s="348"/>
      <c r="BH267" s="341"/>
      <c r="BI267" s="419"/>
      <c r="BJ267" s="348"/>
      <c r="BK267" s="341"/>
      <c r="BL267" s="341"/>
      <c r="BM267" s="342"/>
      <c r="BN267" s="221"/>
      <c r="BO267" s="357"/>
      <c r="BP267" s="357"/>
      <c r="BQ267" s="357"/>
      <c r="BR267" s="357"/>
      <c r="BT267" s="329"/>
    </row>
    <row r="268" spans="1:72" s="106" customFormat="1" x14ac:dyDescent="0.25">
      <c r="A268" s="418"/>
      <c r="B268" s="170" t="s">
        <v>565</v>
      </c>
      <c r="C268" s="29"/>
      <c r="D268" s="412"/>
      <c r="E268" s="383"/>
      <c r="F268" s="374"/>
      <c r="G268" s="412"/>
      <c r="H268" s="383"/>
      <c r="I268" s="374"/>
      <c r="J268" s="412"/>
      <c r="K268" s="383"/>
      <c r="L268" s="374"/>
      <c r="M268" s="412"/>
      <c r="N268" s="383"/>
      <c r="O268" s="374"/>
      <c r="P268" s="412"/>
      <c r="Q268" s="383"/>
      <c r="R268" s="374"/>
      <c r="S268" s="412"/>
      <c r="T268" s="383"/>
      <c r="U268" s="374"/>
      <c r="V268" s="412"/>
      <c r="W268" s="383"/>
      <c r="X268" s="374"/>
      <c r="Y268" s="412"/>
      <c r="Z268" s="383"/>
      <c r="AA268" s="374"/>
      <c r="AB268" s="412"/>
      <c r="AC268" s="383"/>
      <c r="AD268" s="374"/>
      <c r="AE268" s="412"/>
      <c r="AF268" s="383"/>
      <c r="AG268" s="374"/>
      <c r="AH268" s="412"/>
      <c r="AI268" s="383"/>
      <c r="AJ268" s="374"/>
      <c r="AK268" s="412"/>
      <c r="AL268" s="383"/>
      <c r="AM268" s="374"/>
      <c r="AN268" s="412"/>
      <c r="AO268" s="383"/>
      <c r="AP268" s="374"/>
      <c r="AQ268" s="412"/>
      <c r="AR268" s="383"/>
      <c r="AS268" s="374"/>
      <c r="AT268" s="412"/>
      <c r="AU268" s="383"/>
      <c r="AV268" s="374"/>
      <c r="AW268" s="412"/>
      <c r="AX268" s="383"/>
      <c r="AY268" s="374"/>
      <c r="AZ268" s="412"/>
      <c r="BA268" s="383"/>
      <c r="BB268" s="374"/>
      <c r="BC268" s="412"/>
      <c r="BD268" s="383"/>
      <c r="BE268" s="374"/>
      <c r="BF268" s="412"/>
      <c r="BG268" s="383"/>
      <c r="BH268" s="374"/>
      <c r="BI268" s="412"/>
      <c r="BJ268" s="383"/>
      <c r="BK268" s="374"/>
      <c r="BL268" s="374"/>
      <c r="BM268" s="342"/>
      <c r="BN268" s="221"/>
      <c r="BO268" s="357"/>
      <c r="BP268" s="357"/>
      <c r="BQ268" s="357"/>
      <c r="BR268" s="357"/>
      <c r="BT268" s="329"/>
    </row>
    <row r="269" spans="1:72" s="106" customFormat="1" x14ac:dyDescent="0.25">
      <c r="B269" s="109"/>
      <c r="C269" s="100"/>
      <c r="D269" s="358"/>
      <c r="E269" s="359"/>
      <c r="F269" s="360"/>
      <c r="G269" s="358"/>
      <c r="H269" s="359"/>
      <c r="I269" s="360"/>
      <c r="J269" s="358"/>
      <c r="K269" s="359"/>
      <c r="L269" s="360"/>
      <c r="M269" s="358"/>
      <c r="N269" s="359"/>
      <c r="O269" s="360"/>
      <c r="P269" s="358"/>
      <c r="Q269" s="359"/>
      <c r="R269" s="360"/>
      <c r="S269" s="358"/>
      <c r="T269" s="359"/>
      <c r="U269" s="360"/>
      <c r="V269" s="358"/>
      <c r="W269" s="359"/>
      <c r="X269" s="360"/>
      <c r="Y269" s="358"/>
      <c r="Z269" s="359"/>
      <c r="AA269" s="360"/>
      <c r="AB269" s="358"/>
      <c r="AC269" s="359"/>
      <c r="AD269" s="360"/>
      <c r="AE269" s="358"/>
      <c r="AF269" s="359"/>
      <c r="AG269" s="360"/>
      <c r="AH269" s="358"/>
      <c r="AI269" s="359"/>
      <c r="AJ269" s="360"/>
      <c r="AK269" s="358"/>
      <c r="AL269" s="359"/>
      <c r="AM269" s="360"/>
      <c r="AN269" s="358"/>
      <c r="AO269" s="359"/>
      <c r="AP269" s="360"/>
      <c r="AQ269" s="358"/>
      <c r="AR269" s="359"/>
      <c r="AS269" s="360"/>
      <c r="AT269" s="358"/>
      <c r="AU269" s="359"/>
      <c r="AV269" s="360"/>
      <c r="AW269" s="358"/>
      <c r="AX269" s="359"/>
      <c r="AY269" s="360"/>
      <c r="AZ269" s="358"/>
      <c r="BA269" s="359"/>
      <c r="BB269" s="360"/>
      <c r="BC269" s="358"/>
      <c r="BD269" s="359"/>
      <c r="BE269" s="360"/>
      <c r="BF269" s="358"/>
      <c r="BG269" s="359"/>
      <c r="BH269" s="360"/>
      <c r="BI269" s="358"/>
      <c r="BJ269" s="359"/>
      <c r="BK269" s="360"/>
      <c r="BL269" s="360"/>
      <c r="BM269" s="361"/>
      <c r="BN269" s="221"/>
      <c r="BO269" s="357"/>
      <c r="BP269" s="357"/>
      <c r="BQ269" s="357"/>
      <c r="BR269" s="357"/>
      <c r="BT269" s="329"/>
    </row>
    <row r="270" spans="1:72" x14ac:dyDescent="0.25">
      <c r="BO270" s="357"/>
      <c r="BP270" s="357"/>
      <c r="BQ270" s="357"/>
      <c r="BR270" s="357"/>
      <c r="BT270" s="329"/>
    </row>
    <row r="271" spans="1:72" x14ac:dyDescent="0.25">
      <c r="A271" s="323"/>
      <c r="B271" s="13" t="s">
        <v>123</v>
      </c>
      <c r="C271" s="28" t="s">
        <v>294</v>
      </c>
      <c r="D271" s="276" t="s">
        <v>128</v>
      </c>
      <c r="E271" s="340" t="s">
        <v>129</v>
      </c>
      <c r="F271" s="341" t="s">
        <v>130</v>
      </c>
      <c r="G271" s="276" t="s">
        <v>128</v>
      </c>
      <c r="H271" s="340" t="s">
        <v>129</v>
      </c>
      <c r="I271" s="341" t="s">
        <v>130</v>
      </c>
      <c r="J271" s="276" t="s">
        <v>128</v>
      </c>
      <c r="K271" s="340" t="s">
        <v>129</v>
      </c>
      <c r="L271" s="341" t="s">
        <v>130</v>
      </c>
      <c r="M271" s="276" t="s">
        <v>128</v>
      </c>
      <c r="N271" s="340" t="s">
        <v>129</v>
      </c>
      <c r="O271" s="341" t="s">
        <v>130</v>
      </c>
      <c r="P271" s="276" t="s">
        <v>128</v>
      </c>
      <c r="Q271" s="340" t="s">
        <v>129</v>
      </c>
      <c r="R271" s="341" t="s">
        <v>130</v>
      </c>
      <c r="S271" s="276" t="s">
        <v>128</v>
      </c>
      <c r="T271" s="340" t="s">
        <v>129</v>
      </c>
      <c r="U271" s="341" t="s">
        <v>130</v>
      </c>
      <c r="V271" s="276" t="s">
        <v>128</v>
      </c>
      <c r="W271" s="340" t="s">
        <v>129</v>
      </c>
      <c r="X271" s="341" t="s">
        <v>130</v>
      </c>
      <c r="Y271" s="276" t="s">
        <v>128</v>
      </c>
      <c r="Z271" s="340" t="s">
        <v>129</v>
      </c>
      <c r="AA271" s="341" t="s">
        <v>130</v>
      </c>
      <c r="AB271" s="276" t="s">
        <v>128</v>
      </c>
      <c r="AC271" s="340" t="s">
        <v>129</v>
      </c>
      <c r="AD271" s="341" t="s">
        <v>130</v>
      </c>
      <c r="AE271" s="276" t="s">
        <v>128</v>
      </c>
      <c r="AF271" s="340" t="s">
        <v>129</v>
      </c>
      <c r="AG271" s="341" t="s">
        <v>130</v>
      </c>
      <c r="AH271" s="276" t="s">
        <v>128</v>
      </c>
      <c r="AI271" s="340" t="s">
        <v>129</v>
      </c>
      <c r="AJ271" s="341" t="s">
        <v>130</v>
      </c>
      <c r="AK271" s="276" t="s">
        <v>128</v>
      </c>
      <c r="AL271" s="340" t="s">
        <v>129</v>
      </c>
      <c r="AM271" s="341" t="s">
        <v>130</v>
      </c>
      <c r="AN271" s="276" t="s">
        <v>128</v>
      </c>
      <c r="AO271" s="340" t="s">
        <v>129</v>
      </c>
      <c r="AP271" s="341" t="s">
        <v>130</v>
      </c>
      <c r="AQ271" s="276" t="s">
        <v>128</v>
      </c>
      <c r="AR271" s="340" t="s">
        <v>129</v>
      </c>
      <c r="AS271" s="341" t="s">
        <v>130</v>
      </c>
      <c r="AT271" s="276" t="s">
        <v>128</v>
      </c>
      <c r="AU271" s="340" t="s">
        <v>129</v>
      </c>
      <c r="AV271" s="341" t="s">
        <v>130</v>
      </c>
      <c r="AW271" s="276" t="s">
        <v>128</v>
      </c>
      <c r="AX271" s="340" t="s">
        <v>129</v>
      </c>
      <c r="AY271" s="341" t="s">
        <v>130</v>
      </c>
      <c r="AZ271" s="276" t="s">
        <v>128</v>
      </c>
      <c r="BA271" s="340" t="s">
        <v>129</v>
      </c>
      <c r="BB271" s="341" t="s">
        <v>130</v>
      </c>
      <c r="BC271" s="276" t="s">
        <v>128</v>
      </c>
      <c r="BD271" s="340" t="s">
        <v>129</v>
      </c>
      <c r="BE271" s="341" t="s">
        <v>130</v>
      </c>
      <c r="BF271" s="276" t="s">
        <v>128</v>
      </c>
      <c r="BG271" s="340" t="s">
        <v>129</v>
      </c>
      <c r="BH271" s="341" t="s">
        <v>130</v>
      </c>
      <c r="BI271" s="276" t="s">
        <v>128</v>
      </c>
      <c r="BJ271" s="340" t="s">
        <v>129</v>
      </c>
      <c r="BK271" s="341" t="s">
        <v>130</v>
      </c>
      <c r="BL271" s="341" t="s">
        <v>128</v>
      </c>
      <c r="BM271" s="350" t="s">
        <v>0</v>
      </c>
      <c r="BO271" s="357"/>
      <c r="BP271" s="357"/>
      <c r="BQ271" s="357"/>
      <c r="BR271" s="357"/>
      <c r="BT271" s="329"/>
    </row>
    <row r="272" spans="1:72" x14ac:dyDescent="0.25">
      <c r="A272" s="323"/>
      <c r="B272" s="10" t="s">
        <v>124</v>
      </c>
      <c r="C272" s="261">
        <v>1</v>
      </c>
      <c r="D272" s="353">
        <v>3</v>
      </c>
      <c r="E272" s="354"/>
      <c r="F272" s="355">
        <f>D272*E$10</f>
        <v>15</v>
      </c>
      <c r="G272" s="353">
        <v>2</v>
      </c>
      <c r="H272" s="354"/>
      <c r="I272" s="355">
        <f>G272*H$10</f>
        <v>6</v>
      </c>
      <c r="J272" s="353">
        <v>2</v>
      </c>
      <c r="K272" s="354"/>
      <c r="L272" s="355">
        <f>J272*K$10</f>
        <v>4</v>
      </c>
      <c r="M272" s="353">
        <v>1</v>
      </c>
      <c r="N272" s="354"/>
      <c r="O272" s="355">
        <f>M272*N$10</f>
        <v>3</v>
      </c>
      <c r="P272" s="353">
        <v>1</v>
      </c>
      <c r="Q272" s="354"/>
      <c r="R272" s="355">
        <f>P272*Q$10</f>
        <v>2</v>
      </c>
      <c r="S272" s="353">
        <v>2</v>
      </c>
      <c r="T272" s="354"/>
      <c r="U272" s="355">
        <f>S272*T$10</f>
        <v>10</v>
      </c>
      <c r="V272" s="353">
        <v>3</v>
      </c>
      <c r="W272" s="354"/>
      <c r="X272" s="355">
        <f>V272*W$10</f>
        <v>9</v>
      </c>
      <c r="Y272" s="353">
        <v>3</v>
      </c>
      <c r="Z272" s="354"/>
      <c r="AA272" s="355">
        <f>Y272*Z$10</f>
        <v>3</v>
      </c>
      <c r="AB272" s="353">
        <v>3</v>
      </c>
      <c r="AC272" s="354"/>
      <c r="AD272" s="355">
        <f>AB272*AC$10</f>
        <v>6</v>
      </c>
      <c r="AE272" s="353">
        <v>3</v>
      </c>
      <c r="AF272" s="354"/>
      <c r="AG272" s="355">
        <f>AE272*AF$10</f>
        <v>9</v>
      </c>
      <c r="AH272" s="353">
        <v>4</v>
      </c>
      <c r="AI272" s="354"/>
      <c r="AJ272" s="355">
        <f>AH272*AI$10</f>
        <v>20</v>
      </c>
      <c r="AK272" s="353">
        <v>4</v>
      </c>
      <c r="AL272" s="354"/>
      <c r="AM272" s="355">
        <f>AK272*AL$10</f>
        <v>16</v>
      </c>
      <c r="AN272" s="353">
        <v>3</v>
      </c>
      <c r="AO272" s="354"/>
      <c r="AP272" s="355">
        <f>AN272*AO$10</f>
        <v>6</v>
      </c>
      <c r="AQ272" s="353">
        <v>3</v>
      </c>
      <c r="AR272" s="354"/>
      <c r="AS272" s="355">
        <f>AQ272*AR$10</f>
        <v>9</v>
      </c>
      <c r="AT272" s="353">
        <v>3</v>
      </c>
      <c r="AU272" s="354"/>
      <c r="AV272" s="355">
        <f>AT272*AU$10</f>
        <v>9</v>
      </c>
      <c r="AW272" s="353">
        <v>3</v>
      </c>
      <c r="AX272" s="354"/>
      <c r="AY272" s="355">
        <f>AW272*AX$10</f>
        <v>6</v>
      </c>
      <c r="AZ272" s="353">
        <v>3</v>
      </c>
      <c r="BA272" s="354"/>
      <c r="BB272" s="355">
        <f>AZ272*BA$10</f>
        <v>9</v>
      </c>
      <c r="BC272" s="353">
        <v>3</v>
      </c>
      <c r="BD272" s="354"/>
      <c r="BE272" s="355">
        <f>BC272*BD$10</f>
        <v>12</v>
      </c>
      <c r="BF272" s="353">
        <v>2</v>
      </c>
      <c r="BG272" s="354"/>
      <c r="BH272" s="355">
        <f>BF272*BG$10</f>
        <v>4</v>
      </c>
      <c r="BI272" s="353">
        <v>2</v>
      </c>
      <c r="BJ272" s="354"/>
      <c r="BK272" s="355">
        <f>BI272*BJ$10</f>
        <v>2</v>
      </c>
      <c r="BL272" s="356">
        <v>3</v>
      </c>
      <c r="BM272" s="357">
        <f>(F272+I272+L272+O272+R272+U272+X272+AA272+AD272+AG272+AJ272+AM272+AP272+AS272+AV272+AY272+BB272+BE272+BH272+BK272)*BL272</f>
        <v>480</v>
      </c>
      <c r="BO272" s="357">
        <f t="shared" si="115"/>
        <v>90</v>
      </c>
      <c r="BP272" s="357">
        <f t="shared" si="116"/>
        <v>111</v>
      </c>
      <c r="BQ272" s="357">
        <f t="shared" si="117"/>
        <v>180</v>
      </c>
      <c r="BR272" s="357">
        <f t="shared" si="118"/>
        <v>99</v>
      </c>
      <c r="BT272" s="329"/>
    </row>
    <row r="273" spans="1:72" x14ac:dyDescent="0.25">
      <c r="BO273" s="357"/>
      <c r="BP273" s="357"/>
      <c r="BQ273" s="357"/>
      <c r="BR273" s="357"/>
      <c r="BT273" s="329"/>
    </row>
    <row r="274" spans="1:72" x14ac:dyDescent="0.25">
      <c r="A274" s="323"/>
      <c r="B274" s="13" t="s">
        <v>72</v>
      </c>
      <c r="C274" s="28" t="s">
        <v>294</v>
      </c>
      <c r="D274" s="276" t="s">
        <v>128</v>
      </c>
      <c r="E274" s="340" t="s">
        <v>129</v>
      </c>
      <c r="F274" s="341" t="s">
        <v>130</v>
      </c>
      <c r="G274" s="276" t="s">
        <v>128</v>
      </c>
      <c r="H274" s="340" t="s">
        <v>129</v>
      </c>
      <c r="I274" s="341" t="s">
        <v>130</v>
      </c>
      <c r="J274" s="276" t="s">
        <v>128</v>
      </c>
      <c r="K274" s="340" t="s">
        <v>129</v>
      </c>
      <c r="L274" s="341" t="s">
        <v>130</v>
      </c>
      <c r="M274" s="276" t="s">
        <v>128</v>
      </c>
      <c r="N274" s="340" t="s">
        <v>129</v>
      </c>
      <c r="O274" s="341" t="s">
        <v>130</v>
      </c>
      <c r="P274" s="276" t="s">
        <v>128</v>
      </c>
      <c r="Q274" s="340" t="s">
        <v>129</v>
      </c>
      <c r="R274" s="341" t="s">
        <v>130</v>
      </c>
      <c r="S274" s="276" t="s">
        <v>128</v>
      </c>
      <c r="T274" s="340" t="s">
        <v>129</v>
      </c>
      <c r="U274" s="341" t="s">
        <v>130</v>
      </c>
      <c r="V274" s="276" t="s">
        <v>128</v>
      </c>
      <c r="W274" s="340" t="s">
        <v>129</v>
      </c>
      <c r="X274" s="341" t="s">
        <v>130</v>
      </c>
      <c r="Y274" s="276" t="s">
        <v>128</v>
      </c>
      <c r="Z274" s="340" t="s">
        <v>129</v>
      </c>
      <c r="AA274" s="341" t="s">
        <v>130</v>
      </c>
      <c r="AB274" s="276" t="s">
        <v>128</v>
      </c>
      <c r="AC274" s="340" t="s">
        <v>129</v>
      </c>
      <c r="AD274" s="341" t="s">
        <v>130</v>
      </c>
      <c r="AE274" s="276" t="s">
        <v>128</v>
      </c>
      <c r="AF274" s="340" t="s">
        <v>129</v>
      </c>
      <c r="AG274" s="341" t="s">
        <v>130</v>
      </c>
      <c r="AH274" s="276" t="s">
        <v>128</v>
      </c>
      <c r="AI274" s="340" t="s">
        <v>129</v>
      </c>
      <c r="AJ274" s="341" t="s">
        <v>130</v>
      </c>
      <c r="AK274" s="276" t="s">
        <v>128</v>
      </c>
      <c r="AL274" s="340" t="s">
        <v>129</v>
      </c>
      <c r="AM274" s="341" t="s">
        <v>130</v>
      </c>
      <c r="AN274" s="276" t="s">
        <v>128</v>
      </c>
      <c r="AO274" s="340" t="s">
        <v>129</v>
      </c>
      <c r="AP274" s="341" t="s">
        <v>130</v>
      </c>
      <c r="AQ274" s="276" t="s">
        <v>128</v>
      </c>
      <c r="AR274" s="340" t="s">
        <v>129</v>
      </c>
      <c r="AS274" s="341" t="s">
        <v>130</v>
      </c>
      <c r="AT274" s="276" t="s">
        <v>128</v>
      </c>
      <c r="AU274" s="340" t="s">
        <v>129</v>
      </c>
      <c r="AV274" s="341" t="s">
        <v>130</v>
      </c>
      <c r="AW274" s="276" t="s">
        <v>128</v>
      </c>
      <c r="AX274" s="340" t="s">
        <v>129</v>
      </c>
      <c r="AY274" s="341" t="s">
        <v>130</v>
      </c>
      <c r="AZ274" s="276" t="s">
        <v>128</v>
      </c>
      <c r="BA274" s="340" t="s">
        <v>129</v>
      </c>
      <c r="BB274" s="341" t="s">
        <v>130</v>
      </c>
      <c r="BC274" s="276" t="s">
        <v>128</v>
      </c>
      <c r="BD274" s="340" t="s">
        <v>129</v>
      </c>
      <c r="BE274" s="341" t="s">
        <v>130</v>
      </c>
      <c r="BF274" s="276" t="s">
        <v>128</v>
      </c>
      <c r="BG274" s="340" t="s">
        <v>129</v>
      </c>
      <c r="BH274" s="341" t="s">
        <v>130</v>
      </c>
      <c r="BI274" s="276" t="s">
        <v>128</v>
      </c>
      <c r="BJ274" s="340" t="s">
        <v>129</v>
      </c>
      <c r="BK274" s="341" t="s">
        <v>130</v>
      </c>
      <c r="BL274" s="341" t="s">
        <v>128</v>
      </c>
      <c r="BM274" s="350" t="s">
        <v>0</v>
      </c>
      <c r="BO274" s="357"/>
      <c r="BP274" s="357"/>
      <c r="BQ274" s="357"/>
      <c r="BR274" s="357"/>
      <c r="BT274" s="329"/>
    </row>
    <row r="275" spans="1:72" x14ac:dyDescent="0.25">
      <c r="A275" s="323"/>
      <c r="B275" s="10" t="s">
        <v>258</v>
      </c>
      <c r="C275" s="261">
        <v>1</v>
      </c>
      <c r="D275" s="353">
        <v>1</v>
      </c>
      <c r="E275" s="354"/>
      <c r="F275" s="355">
        <f>D275*E$10</f>
        <v>5</v>
      </c>
      <c r="G275" s="353">
        <v>1</v>
      </c>
      <c r="H275" s="354"/>
      <c r="I275" s="355">
        <f>G275*H$10</f>
        <v>3</v>
      </c>
      <c r="J275" s="353">
        <v>1</v>
      </c>
      <c r="K275" s="354"/>
      <c r="L275" s="355">
        <f>J275*K$10</f>
        <v>2</v>
      </c>
      <c r="M275" s="353">
        <v>1</v>
      </c>
      <c r="N275" s="354"/>
      <c r="O275" s="355">
        <f>M275*N$10</f>
        <v>3</v>
      </c>
      <c r="P275" s="353">
        <v>1</v>
      </c>
      <c r="Q275" s="354"/>
      <c r="R275" s="355">
        <f>P275*Q$10</f>
        <v>2</v>
      </c>
      <c r="S275" s="353">
        <v>2</v>
      </c>
      <c r="T275" s="354"/>
      <c r="U275" s="355">
        <f>S275*T$10</f>
        <v>10</v>
      </c>
      <c r="V275" s="353">
        <v>2</v>
      </c>
      <c r="W275" s="354"/>
      <c r="X275" s="355">
        <f>V275*W$10</f>
        <v>6</v>
      </c>
      <c r="Y275" s="353">
        <v>2</v>
      </c>
      <c r="Z275" s="354"/>
      <c r="AA275" s="355">
        <f>Y275*Z$10</f>
        <v>2</v>
      </c>
      <c r="AB275" s="353">
        <v>4</v>
      </c>
      <c r="AC275" s="354"/>
      <c r="AD275" s="355">
        <f>AB275*AC$10</f>
        <v>8</v>
      </c>
      <c r="AE275" s="353">
        <v>2</v>
      </c>
      <c r="AF275" s="354"/>
      <c r="AG275" s="355">
        <f>AE275*AF$10</f>
        <v>6</v>
      </c>
      <c r="AH275" s="353">
        <v>1</v>
      </c>
      <c r="AI275" s="354"/>
      <c r="AJ275" s="355">
        <f>AH275*AI$10</f>
        <v>5</v>
      </c>
      <c r="AK275" s="353">
        <v>2</v>
      </c>
      <c r="AL275" s="354"/>
      <c r="AM275" s="355">
        <f>AK275*AL$10</f>
        <v>8</v>
      </c>
      <c r="AN275" s="353">
        <v>2</v>
      </c>
      <c r="AO275" s="354"/>
      <c r="AP275" s="355">
        <f>AN275*AO$10</f>
        <v>4</v>
      </c>
      <c r="AQ275" s="353">
        <v>1</v>
      </c>
      <c r="AR275" s="354"/>
      <c r="AS275" s="355">
        <f>AQ275*AR$10</f>
        <v>3</v>
      </c>
      <c r="AT275" s="353">
        <v>2</v>
      </c>
      <c r="AU275" s="354"/>
      <c r="AV275" s="355">
        <f>AT275*AU$10</f>
        <v>6</v>
      </c>
      <c r="AW275" s="353">
        <v>1</v>
      </c>
      <c r="AX275" s="354"/>
      <c r="AY275" s="355">
        <f>AW275*AX$10</f>
        <v>2</v>
      </c>
      <c r="AZ275" s="353">
        <v>1</v>
      </c>
      <c r="BA275" s="354"/>
      <c r="BB275" s="355">
        <f>AZ275*BA$10</f>
        <v>3</v>
      </c>
      <c r="BC275" s="353">
        <v>1</v>
      </c>
      <c r="BD275" s="354"/>
      <c r="BE275" s="355">
        <f>BC275*BD$10</f>
        <v>4</v>
      </c>
      <c r="BF275" s="353">
        <v>1</v>
      </c>
      <c r="BG275" s="354"/>
      <c r="BH275" s="355">
        <f>BF275*BG$10</f>
        <v>2</v>
      </c>
      <c r="BI275" s="353">
        <v>1</v>
      </c>
      <c r="BJ275" s="354"/>
      <c r="BK275" s="355">
        <f>BI275*BJ$10</f>
        <v>1</v>
      </c>
      <c r="BL275" s="356">
        <v>3</v>
      </c>
      <c r="BM275" s="357">
        <f>(F275+I275+L275+O275+R275+U275+X275+AA275+AD275+AG275+AJ275+AM275+AP275+AS275+AV275+AY275+BB275+BE275+BH275+BK275)*BL275</f>
        <v>255</v>
      </c>
      <c r="BO275" s="357">
        <f t="shared" si="115"/>
        <v>45</v>
      </c>
      <c r="BP275" s="357">
        <f t="shared" si="116"/>
        <v>96</v>
      </c>
      <c r="BQ275" s="357">
        <f t="shared" si="117"/>
        <v>78</v>
      </c>
      <c r="BR275" s="357">
        <f t="shared" si="118"/>
        <v>36</v>
      </c>
      <c r="BT275" s="329"/>
    </row>
    <row r="276" spans="1:72" x14ac:dyDescent="0.25">
      <c r="BO276" s="357"/>
      <c r="BP276" s="357"/>
      <c r="BQ276" s="357"/>
      <c r="BR276" s="357"/>
      <c r="BT276" s="329"/>
    </row>
    <row r="277" spans="1:72" x14ac:dyDescent="0.25">
      <c r="B277" s="13" t="s">
        <v>125</v>
      </c>
      <c r="C277" s="28" t="s">
        <v>294</v>
      </c>
      <c r="D277" s="276" t="s">
        <v>128</v>
      </c>
      <c r="E277" s="340" t="s">
        <v>129</v>
      </c>
      <c r="F277" s="341" t="s">
        <v>130</v>
      </c>
      <c r="G277" s="276" t="s">
        <v>128</v>
      </c>
      <c r="H277" s="340" t="s">
        <v>129</v>
      </c>
      <c r="I277" s="341" t="s">
        <v>130</v>
      </c>
      <c r="J277" s="276" t="s">
        <v>128</v>
      </c>
      <c r="K277" s="340" t="s">
        <v>129</v>
      </c>
      <c r="L277" s="341" t="s">
        <v>130</v>
      </c>
      <c r="M277" s="276" t="s">
        <v>128</v>
      </c>
      <c r="N277" s="340" t="s">
        <v>129</v>
      </c>
      <c r="O277" s="341" t="s">
        <v>130</v>
      </c>
      <c r="P277" s="276" t="s">
        <v>128</v>
      </c>
      <c r="Q277" s="340" t="s">
        <v>129</v>
      </c>
      <c r="R277" s="341" t="s">
        <v>130</v>
      </c>
      <c r="S277" s="276" t="s">
        <v>128</v>
      </c>
      <c r="T277" s="340" t="s">
        <v>129</v>
      </c>
      <c r="U277" s="341" t="s">
        <v>130</v>
      </c>
      <c r="V277" s="276" t="s">
        <v>128</v>
      </c>
      <c r="W277" s="340" t="s">
        <v>129</v>
      </c>
      <c r="X277" s="341" t="s">
        <v>130</v>
      </c>
      <c r="Y277" s="276" t="s">
        <v>128</v>
      </c>
      <c r="Z277" s="340" t="s">
        <v>129</v>
      </c>
      <c r="AA277" s="341" t="s">
        <v>130</v>
      </c>
      <c r="AB277" s="276" t="s">
        <v>128</v>
      </c>
      <c r="AC277" s="340" t="s">
        <v>129</v>
      </c>
      <c r="AD277" s="341" t="s">
        <v>130</v>
      </c>
      <c r="AE277" s="276" t="s">
        <v>128</v>
      </c>
      <c r="AF277" s="340" t="s">
        <v>129</v>
      </c>
      <c r="AG277" s="341" t="s">
        <v>130</v>
      </c>
      <c r="AH277" s="276" t="s">
        <v>128</v>
      </c>
      <c r="AI277" s="340" t="s">
        <v>129</v>
      </c>
      <c r="AJ277" s="341" t="s">
        <v>130</v>
      </c>
      <c r="AK277" s="276" t="s">
        <v>128</v>
      </c>
      <c r="AL277" s="340" t="s">
        <v>129</v>
      </c>
      <c r="AM277" s="341" t="s">
        <v>130</v>
      </c>
      <c r="AN277" s="276" t="s">
        <v>128</v>
      </c>
      <c r="AO277" s="340" t="s">
        <v>129</v>
      </c>
      <c r="AP277" s="341" t="s">
        <v>130</v>
      </c>
      <c r="AQ277" s="276" t="s">
        <v>128</v>
      </c>
      <c r="AR277" s="340" t="s">
        <v>129</v>
      </c>
      <c r="AS277" s="341" t="s">
        <v>130</v>
      </c>
      <c r="AT277" s="276" t="s">
        <v>128</v>
      </c>
      <c r="AU277" s="340" t="s">
        <v>129</v>
      </c>
      <c r="AV277" s="341" t="s">
        <v>130</v>
      </c>
      <c r="AW277" s="276" t="s">
        <v>128</v>
      </c>
      <c r="AX277" s="340" t="s">
        <v>129</v>
      </c>
      <c r="AY277" s="341" t="s">
        <v>130</v>
      </c>
      <c r="AZ277" s="276" t="s">
        <v>128</v>
      </c>
      <c r="BA277" s="340" t="s">
        <v>129</v>
      </c>
      <c r="BB277" s="341" t="s">
        <v>130</v>
      </c>
      <c r="BC277" s="276" t="s">
        <v>128</v>
      </c>
      <c r="BD277" s="340" t="s">
        <v>129</v>
      </c>
      <c r="BE277" s="341" t="s">
        <v>130</v>
      </c>
      <c r="BF277" s="276" t="s">
        <v>128</v>
      </c>
      <c r="BG277" s="340" t="s">
        <v>129</v>
      </c>
      <c r="BH277" s="341" t="s">
        <v>130</v>
      </c>
      <c r="BI277" s="276" t="s">
        <v>128</v>
      </c>
      <c r="BJ277" s="340" t="s">
        <v>129</v>
      </c>
      <c r="BK277" s="341" t="s">
        <v>130</v>
      </c>
      <c r="BL277" s="341" t="s">
        <v>128</v>
      </c>
      <c r="BM277" s="350" t="s">
        <v>0</v>
      </c>
      <c r="BO277" s="357"/>
      <c r="BP277" s="357"/>
      <c r="BQ277" s="357"/>
      <c r="BR277" s="357"/>
      <c r="BT277" s="329"/>
    </row>
    <row r="278" spans="1:72" ht="25.5" x14ac:dyDescent="0.25">
      <c r="B278" s="26" t="s">
        <v>256</v>
      </c>
      <c r="C278" s="261">
        <v>5</v>
      </c>
      <c r="D278" s="381"/>
      <c r="E278" s="354"/>
      <c r="F278" s="354"/>
      <c r="G278" s="382"/>
      <c r="H278" s="383"/>
      <c r="I278" s="374"/>
      <c r="J278" s="382"/>
      <c r="K278" s="348"/>
      <c r="L278" s="341"/>
      <c r="M278" s="382"/>
      <c r="N278" s="383"/>
      <c r="O278" s="374"/>
      <c r="P278" s="382"/>
      <c r="Q278" s="383"/>
      <c r="R278" s="374"/>
      <c r="S278" s="382"/>
      <c r="T278" s="383"/>
      <c r="U278" s="374"/>
      <c r="V278" s="382"/>
      <c r="W278" s="383"/>
      <c r="X278" s="374"/>
      <c r="Y278" s="382"/>
      <c r="Z278" s="383"/>
      <c r="AA278" s="374"/>
      <c r="AB278" s="382"/>
      <c r="AC278" s="383"/>
      <c r="AD278" s="374"/>
      <c r="AE278" s="382"/>
      <c r="AF278" s="383"/>
      <c r="AG278" s="374"/>
      <c r="AH278" s="382"/>
      <c r="AI278" s="383"/>
      <c r="AJ278" s="374"/>
      <c r="AK278" s="382"/>
      <c r="AL278" s="383"/>
      <c r="AM278" s="374"/>
      <c r="AN278" s="382"/>
      <c r="AO278" s="383"/>
      <c r="AP278" s="374"/>
      <c r="AQ278" s="382"/>
      <c r="AR278" s="383"/>
      <c r="AS278" s="374"/>
      <c r="AT278" s="382"/>
      <c r="AU278" s="383"/>
      <c r="AV278" s="374"/>
      <c r="AW278" s="382"/>
      <c r="AX278" s="383"/>
      <c r="AY278" s="374"/>
      <c r="AZ278" s="382"/>
      <c r="BA278" s="383"/>
      <c r="BB278" s="374"/>
      <c r="BC278" s="382"/>
      <c r="BD278" s="383"/>
      <c r="BE278" s="374"/>
      <c r="BF278" s="382"/>
      <c r="BG278" s="383"/>
      <c r="BH278" s="374"/>
      <c r="BI278" s="382"/>
      <c r="BJ278" s="383"/>
      <c r="BK278" s="374"/>
      <c r="BL278" s="374"/>
      <c r="BM278" s="342"/>
      <c r="BO278" s="357"/>
      <c r="BP278" s="357"/>
      <c r="BQ278" s="357"/>
      <c r="BR278" s="357"/>
      <c r="BT278" s="329"/>
    </row>
    <row r="279" spans="1:72" x14ac:dyDescent="0.25">
      <c r="B279" s="22"/>
      <c r="C279" s="23"/>
      <c r="D279" s="384"/>
      <c r="E279" s="335"/>
      <c r="F279" s="335"/>
      <c r="G279" s="336"/>
      <c r="H279" s="335"/>
      <c r="I279" s="335"/>
      <c r="J279" s="336"/>
      <c r="K279" s="337"/>
      <c r="L279" s="337"/>
      <c r="M279" s="336"/>
      <c r="N279" s="335"/>
      <c r="O279" s="335"/>
      <c r="P279" s="336"/>
      <c r="Q279" s="335"/>
      <c r="R279" s="335"/>
      <c r="S279" s="336"/>
      <c r="T279" s="335"/>
      <c r="U279" s="335"/>
      <c r="V279" s="336"/>
      <c r="W279" s="335"/>
      <c r="X279" s="335"/>
      <c r="Y279" s="336"/>
      <c r="Z279" s="335"/>
      <c r="AA279" s="335"/>
      <c r="AB279" s="336"/>
      <c r="AC279" s="335"/>
      <c r="AD279" s="335"/>
      <c r="AE279" s="336"/>
      <c r="AF279" s="335"/>
      <c r="AG279" s="335"/>
      <c r="AH279" s="336"/>
      <c r="AI279" s="335"/>
      <c r="AJ279" s="335"/>
      <c r="AK279" s="336"/>
      <c r="AL279" s="335"/>
      <c r="AM279" s="335"/>
      <c r="AN279" s="336"/>
      <c r="AO279" s="335"/>
      <c r="AP279" s="335"/>
      <c r="AQ279" s="336"/>
      <c r="AR279" s="335"/>
      <c r="AS279" s="335"/>
      <c r="AT279" s="336"/>
      <c r="AU279" s="335"/>
      <c r="AV279" s="335"/>
      <c r="AW279" s="336"/>
      <c r="AX279" s="335"/>
      <c r="AY279" s="335"/>
      <c r="AZ279" s="336"/>
      <c r="BA279" s="335"/>
      <c r="BB279" s="335"/>
      <c r="BC279" s="336"/>
      <c r="BD279" s="335"/>
      <c r="BE279" s="335"/>
      <c r="BF279" s="336"/>
      <c r="BG279" s="335"/>
      <c r="BH279" s="335"/>
      <c r="BI279" s="336"/>
      <c r="BJ279" s="335"/>
      <c r="BK279" s="335"/>
      <c r="BL279" s="335"/>
      <c r="BM279" s="338"/>
      <c r="BO279" s="357"/>
      <c r="BP279" s="357"/>
      <c r="BQ279" s="357"/>
      <c r="BR279" s="357"/>
      <c r="BT279" s="329"/>
    </row>
    <row r="280" spans="1:72" x14ac:dyDescent="0.25">
      <c r="B280" s="22"/>
      <c r="C280" s="23"/>
      <c r="D280" s="384"/>
      <c r="E280" s="335"/>
      <c r="F280" s="335"/>
      <c r="G280" s="336"/>
      <c r="H280" s="335"/>
      <c r="I280" s="335"/>
      <c r="J280" s="336"/>
      <c r="K280" s="337"/>
      <c r="L280" s="337"/>
      <c r="M280" s="336"/>
      <c r="N280" s="335"/>
      <c r="O280" s="335"/>
      <c r="P280" s="336"/>
      <c r="Q280" s="335"/>
      <c r="R280" s="335"/>
      <c r="S280" s="336"/>
      <c r="T280" s="335"/>
      <c r="U280" s="335"/>
      <c r="V280" s="336"/>
      <c r="W280" s="335"/>
      <c r="X280" s="335"/>
      <c r="Y280" s="336"/>
      <c r="Z280" s="335"/>
      <c r="AA280" s="335"/>
      <c r="AB280" s="336"/>
      <c r="AC280" s="335"/>
      <c r="AD280" s="335"/>
      <c r="AE280" s="336"/>
      <c r="AF280" s="335"/>
      <c r="AG280" s="335"/>
      <c r="AH280" s="336"/>
      <c r="AI280" s="335"/>
      <c r="AJ280" s="335"/>
      <c r="AK280" s="336"/>
      <c r="AL280" s="335"/>
      <c r="AM280" s="335"/>
      <c r="AN280" s="336"/>
      <c r="AO280" s="335"/>
      <c r="AP280" s="335"/>
      <c r="AQ280" s="336"/>
      <c r="AR280" s="335"/>
      <c r="AS280" s="335"/>
      <c r="AT280" s="336"/>
      <c r="AU280" s="335"/>
      <c r="AV280" s="335"/>
      <c r="AW280" s="336"/>
      <c r="AX280" s="335"/>
      <c r="AY280" s="335"/>
      <c r="AZ280" s="336"/>
      <c r="BA280" s="335"/>
      <c r="BB280" s="335"/>
      <c r="BC280" s="336"/>
      <c r="BD280" s="335"/>
      <c r="BE280" s="335"/>
      <c r="BF280" s="336"/>
      <c r="BG280" s="335"/>
      <c r="BH280" s="335"/>
      <c r="BI280" s="336"/>
      <c r="BJ280" s="335"/>
      <c r="BK280" s="335"/>
      <c r="BL280" s="335"/>
      <c r="BM280" s="338"/>
      <c r="BO280" s="357"/>
      <c r="BP280" s="357"/>
      <c r="BQ280" s="357"/>
      <c r="BR280" s="357"/>
      <c r="BT280" s="329"/>
    </row>
    <row r="281" spans="1:72" x14ac:dyDescent="0.25">
      <c r="B281" s="22"/>
      <c r="C281" s="23"/>
      <c r="D281" s="384"/>
      <c r="E281" s="335"/>
      <c r="F281" s="335"/>
      <c r="G281" s="336"/>
      <c r="H281" s="335"/>
      <c r="I281" s="335"/>
      <c r="J281" s="336"/>
      <c r="K281" s="337"/>
      <c r="L281" s="337"/>
      <c r="M281" s="336"/>
      <c r="N281" s="335"/>
      <c r="O281" s="335"/>
      <c r="P281" s="336"/>
      <c r="Q281" s="335"/>
      <c r="R281" s="335"/>
      <c r="S281" s="336"/>
      <c r="T281" s="335"/>
      <c r="U281" s="335"/>
      <c r="V281" s="336"/>
      <c r="W281" s="335"/>
      <c r="X281" s="335"/>
      <c r="Y281" s="336"/>
      <c r="Z281" s="335"/>
      <c r="AA281" s="335"/>
      <c r="AB281" s="336"/>
      <c r="AC281" s="335"/>
      <c r="AD281" s="335"/>
      <c r="AE281" s="336"/>
      <c r="AF281" s="335"/>
      <c r="AG281" s="335"/>
      <c r="AH281" s="336"/>
      <c r="AI281" s="335"/>
      <c r="AJ281" s="335"/>
      <c r="AK281" s="336"/>
      <c r="AL281" s="335"/>
      <c r="AM281" s="335"/>
      <c r="AN281" s="336"/>
      <c r="AO281" s="335"/>
      <c r="AP281" s="335"/>
      <c r="AQ281" s="336"/>
      <c r="AR281" s="335"/>
      <c r="AS281" s="335"/>
      <c r="AT281" s="336"/>
      <c r="AU281" s="335"/>
      <c r="AV281" s="335"/>
      <c r="AW281" s="336"/>
      <c r="AX281" s="335"/>
      <c r="AY281" s="335"/>
      <c r="AZ281" s="336"/>
      <c r="BA281" s="335"/>
      <c r="BB281" s="335"/>
      <c r="BC281" s="336"/>
      <c r="BD281" s="335"/>
      <c r="BE281" s="335"/>
      <c r="BF281" s="336"/>
      <c r="BG281" s="335"/>
      <c r="BH281" s="335"/>
      <c r="BI281" s="336"/>
      <c r="BJ281" s="335"/>
      <c r="BK281" s="335"/>
      <c r="BL281" s="335"/>
      <c r="BM281" s="338"/>
      <c r="BO281" s="357"/>
      <c r="BP281" s="357"/>
      <c r="BQ281" s="357"/>
      <c r="BR281" s="357"/>
      <c r="BT281" s="329"/>
    </row>
    <row r="282" spans="1:72" x14ac:dyDescent="0.25">
      <c r="B282" s="22"/>
      <c r="C282" s="23"/>
      <c r="D282" s="336"/>
      <c r="E282" s="335"/>
      <c r="F282" s="335"/>
      <c r="G282" s="336"/>
      <c r="H282" s="335"/>
      <c r="I282" s="335"/>
      <c r="J282" s="336"/>
      <c r="K282" s="337"/>
      <c r="L282" s="337"/>
      <c r="M282" s="336"/>
      <c r="N282" s="335"/>
      <c r="O282" s="335"/>
      <c r="P282" s="336"/>
      <c r="Q282" s="335"/>
      <c r="R282" s="335"/>
      <c r="S282" s="336"/>
      <c r="T282" s="335"/>
      <c r="U282" s="335"/>
      <c r="V282" s="336"/>
      <c r="W282" s="335"/>
      <c r="X282" s="335"/>
      <c r="Y282" s="336"/>
      <c r="Z282" s="335"/>
      <c r="AA282" s="335"/>
      <c r="AB282" s="336"/>
      <c r="AC282" s="335"/>
      <c r="AD282" s="335"/>
      <c r="AE282" s="336"/>
      <c r="AF282" s="335"/>
      <c r="AG282" s="335"/>
      <c r="AH282" s="336"/>
      <c r="AI282" s="335"/>
      <c r="AJ282" s="335"/>
      <c r="AK282" s="336"/>
      <c r="AL282" s="335"/>
      <c r="AM282" s="335"/>
      <c r="AN282" s="336"/>
      <c r="AO282" s="335"/>
      <c r="AP282" s="335"/>
      <c r="AQ282" s="336"/>
      <c r="AR282" s="335"/>
      <c r="AS282" s="335"/>
      <c r="AT282" s="336"/>
      <c r="AU282" s="335"/>
      <c r="AV282" s="335"/>
      <c r="AW282" s="336"/>
      <c r="AX282" s="335"/>
      <c r="AY282" s="335"/>
      <c r="AZ282" s="336"/>
      <c r="BA282" s="335"/>
      <c r="BB282" s="335"/>
      <c r="BC282" s="336"/>
      <c r="BD282" s="335"/>
      <c r="BE282" s="335"/>
      <c r="BF282" s="336"/>
      <c r="BG282" s="335"/>
      <c r="BH282" s="335"/>
      <c r="BI282" s="336"/>
      <c r="BJ282" s="335"/>
      <c r="BK282" s="335"/>
      <c r="BL282" s="335"/>
      <c r="BM282" s="338"/>
      <c r="BO282" s="357"/>
      <c r="BP282" s="357"/>
      <c r="BQ282" s="357"/>
      <c r="BR282" s="357"/>
      <c r="BT282" s="329"/>
    </row>
    <row r="283" spans="1:72" ht="18.75" x14ac:dyDescent="0.3">
      <c r="B283" s="17"/>
      <c r="C283" s="18"/>
      <c r="D283" s="272"/>
      <c r="E283" s="373"/>
      <c r="F283" s="374"/>
      <c r="G283" s="272"/>
      <c r="H283" s="373"/>
      <c r="I283" s="374"/>
      <c r="J283" s="272"/>
      <c r="K283" s="340"/>
      <c r="L283" s="341"/>
      <c r="M283" s="272"/>
      <c r="N283" s="373"/>
      <c r="O283" s="374"/>
      <c r="P283" s="272"/>
      <c r="Q283" s="373"/>
      <c r="R283" s="374"/>
      <c r="S283" s="272"/>
      <c r="T283" s="373"/>
      <c r="U283" s="374"/>
      <c r="V283" s="272"/>
      <c r="W283" s="373"/>
      <c r="X283" s="374"/>
      <c r="Y283" s="272"/>
      <c r="Z283" s="373"/>
      <c r="AA283" s="374"/>
      <c r="AB283" s="272"/>
      <c r="AC283" s="373"/>
      <c r="AD283" s="374"/>
      <c r="AE283" s="272"/>
      <c r="AF283" s="373"/>
      <c r="AG283" s="374"/>
      <c r="AH283" s="272"/>
      <c r="AI283" s="373"/>
      <c r="AJ283" s="374"/>
      <c r="AK283" s="272"/>
      <c r="AL283" s="373"/>
      <c r="AM283" s="374"/>
      <c r="AN283" s="272"/>
      <c r="AO283" s="373"/>
      <c r="AP283" s="374"/>
      <c r="AQ283" s="272"/>
      <c r="AR283" s="373"/>
      <c r="AS283" s="374"/>
      <c r="AT283" s="272"/>
      <c r="AU283" s="373"/>
      <c r="AV283" s="374"/>
      <c r="AW283" s="272"/>
      <c r="AX283" s="373"/>
      <c r="AY283" s="374"/>
      <c r="AZ283" s="272"/>
      <c r="BA283" s="373"/>
      <c r="BB283" s="374"/>
      <c r="BC283" s="272"/>
      <c r="BD283" s="373"/>
      <c r="BE283" s="374"/>
      <c r="BF283" s="272"/>
      <c r="BG283" s="373"/>
      <c r="BH283" s="374"/>
      <c r="BI283" s="272"/>
      <c r="BJ283" s="373"/>
      <c r="BK283" s="374"/>
      <c r="BL283" s="374"/>
      <c r="BM283" s="342"/>
      <c r="BO283" s="357"/>
      <c r="BP283" s="357"/>
      <c r="BQ283" s="357"/>
      <c r="BR283" s="357"/>
      <c r="BT283" s="329"/>
    </row>
    <row r="284" spans="1:72" x14ac:dyDescent="0.25">
      <c r="B284" s="8" t="s">
        <v>75</v>
      </c>
      <c r="C284" s="3"/>
      <c r="D284" s="272"/>
      <c r="E284" s="373"/>
      <c r="F284" s="374"/>
      <c r="G284" s="272"/>
      <c r="H284" s="373"/>
      <c r="I284" s="374"/>
      <c r="J284" s="272"/>
      <c r="K284" s="340"/>
      <c r="L284" s="341"/>
      <c r="M284" s="272"/>
      <c r="N284" s="373"/>
      <c r="O284" s="374"/>
      <c r="P284" s="272"/>
      <c r="Q284" s="373"/>
      <c r="R284" s="374"/>
      <c r="S284" s="272"/>
      <c r="T284" s="373"/>
      <c r="U284" s="374"/>
      <c r="V284" s="272"/>
      <c r="W284" s="373"/>
      <c r="X284" s="374"/>
      <c r="Y284" s="272"/>
      <c r="Z284" s="373"/>
      <c r="AA284" s="374"/>
      <c r="AB284" s="272"/>
      <c r="AC284" s="373"/>
      <c r="AD284" s="374"/>
      <c r="AE284" s="272"/>
      <c r="AF284" s="373"/>
      <c r="AG284" s="374"/>
      <c r="AH284" s="272"/>
      <c r="AI284" s="373"/>
      <c r="AJ284" s="374"/>
      <c r="AK284" s="272"/>
      <c r="AL284" s="373"/>
      <c r="AM284" s="374"/>
      <c r="AN284" s="272"/>
      <c r="AO284" s="373"/>
      <c r="AP284" s="374"/>
      <c r="AQ284" s="272"/>
      <c r="AR284" s="373"/>
      <c r="AS284" s="374"/>
      <c r="AT284" s="272"/>
      <c r="AU284" s="373"/>
      <c r="AV284" s="374"/>
      <c r="AW284" s="272"/>
      <c r="AX284" s="373"/>
      <c r="AY284" s="374"/>
      <c r="AZ284" s="272"/>
      <c r="BA284" s="373"/>
      <c r="BB284" s="374"/>
      <c r="BC284" s="272"/>
      <c r="BD284" s="373"/>
      <c r="BE284" s="374"/>
      <c r="BF284" s="272"/>
      <c r="BG284" s="373"/>
      <c r="BH284" s="374"/>
      <c r="BI284" s="272"/>
      <c r="BJ284" s="373"/>
      <c r="BK284" s="374"/>
      <c r="BL284" s="374"/>
      <c r="BM284" s="342"/>
      <c r="BO284" s="357"/>
      <c r="BP284" s="357"/>
      <c r="BQ284" s="357"/>
      <c r="BR284" s="357"/>
      <c r="BT284" s="329"/>
    </row>
    <row r="285" spans="1:72" x14ac:dyDescent="0.25">
      <c r="A285" s="325"/>
      <c r="B285" s="13" t="s">
        <v>125</v>
      </c>
      <c r="C285" s="28" t="s">
        <v>294</v>
      </c>
      <c r="D285" s="276"/>
      <c r="E285" s="340"/>
      <c r="F285" s="341"/>
      <c r="G285" s="276"/>
      <c r="H285" s="340"/>
      <c r="I285" s="341"/>
      <c r="J285" s="276"/>
      <c r="K285" s="340"/>
      <c r="L285" s="341"/>
      <c r="M285" s="276"/>
      <c r="N285" s="340"/>
      <c r="O285" s="341"/>
      <c r="P285" s="276"/>
      <c r="Q285" s="340"/>
      <c r="R285" s="341"/>
      <c r="S285" s="276"/>
      <c r="T285" s="340"/>
      <c r="U285" s="341"/>
      <c r="V285" s="276"/>
      <c r="W285" s="340"/>
      <c r="X285" s="341"/>
      <c r="Y285" s="276"/>
      <c r="Z285" s="340"/>
      <c r="AA285" s="341"/>
      <c r="AB285" s="276"/>
      <c r="AC285" s="340"/>
      <c r="AD285" s="341"/>
      <c r="AE285" s="276"/>
      <c r="AF285" s="340"/>
      <c r="AG285" s="341"/>
      <c r="AH285" s="276"/>
      <c r="AI285" s="340"/>
      <c r="AJ285" s="341"/>
      <c r="AK285" s="276"/>
      <c r="AL285" s="340"/>
      <c r="AM285" s="341"/>
      <c r="AN285" s="276"/>
      <c r="AO285" s="340"/>
      <c r="AP285" s="341"/>
      <c r="AQ285" s="276"/>
      <c r="AR285" s="340"/>
      <c r="AS285" s="341"/>
      <c r="AT285" s="276"/>
      <c r="AU285" s="340"/>
      <c r="AV285" s="341"/>
      <c r="AW285" s="276"/>
      <c r="AX285" s="340"/>
      <c r="AY285" s="341"/>
      <c r="AZ285" s="276"/>
      <c r="BA285" s="340"/>
      <c r="BB285" s="341"/>
      <c r="BC285" s="276"/>
      <c r="BD285" s="340"/>
      <c r="BE285" s="341"/>
      <c r="BF285" s="276"/>
      <c r="BG285" s="340"/>
      <c r="BH285" s="341"/>
      <c r="BI285" s="276"/>
      <c r="BJ285" s="340"/>
      <c r="BK285" s="341"/>
      <c r="BL285" s="341"/>
      <c r="BM285" s="350"/>
      <c r="BO285" s="357"/>
      <c r="BP285" s="357"/>
      <c r="BQ285" s="357"/>
      <c r="BR285" s="357"/>
      <c r="BT285" s="329"/>
    </row>
    <row r="286" spans="1:72" x14ac:dyDescent="0.25">
      <c r="A286" s="333"/>
      <c r="B286" s="185" t="s">
        <v>380</v>
      </c>
      <c r="C286" s="261">
        <v>60</v>
      </c>
      <c r="D286" s="386"/>
      <c r="E286" s="354"/>
      <c r="F286" s="387"/>
      <c r="G286" s="386"/>
      <c r="H286" s="354"/>
      <c r="I286" s="387"/>
      <c r="J286" s="386"/>
      <c r="K286" s="354"/>
      <c r="L286" s="387"/>
      <c r="M286" s="386"/>
      <c r="N286" s="354"/>
      <c r="O286" s="387"/>
      <c r="P286" s="386"/>
      <c r="Q286" s="354"/>
      <c r="R286" s="387"/>
      <c r="S286" s="386"/>
      <c r="T286" s="354"/>
      <c r="U286" s="387"/>
      <c r="V286" s="386"/>
      <c r="W286" s="354"/>
      <c r="X286" s="387"/>
      <c r="Y286" s="386"/>
      <c r="Z286" s="354"/>
      <c r="AA286" s="387"/>
      <c r="AB286" s="386"/>
      <c r="AC286" s="354"/>
      <c r="AD286" s="387"/>
      <c r="AE286" s="386"/>
      <c r="AF286" s="354"/>
      <c r="AG286" s="387"/>
      <c r="AH286" s="386"/>
      <c r="AI286" s="354"/>
      <c r="AJ286" s="387"/>
      <c r="AK286" s="386"/>
      <c r="AL286" s="354"/>
      <c r="AM286" s="387"/>
      <c r="AN286" s="386"/>
      <c r="AO286" s="354"/>
      <c r="AP286" s="387"/>
      <c r="AQ286" s="386"/>
      <c r="AR286" s="354"/>
      <c r="AS286" s="387"/>
      <c r="AT286" s="386"/>
      <c r="AU286" s="354"/>
      <c r="AV286" s="387"/>
      <c r="AW286" s="386"/>
      <c r="AX286" s="354"/>
      <c r="AY286" s="387"/>
      <c r="AZ286" s="386"/>
      <c r="BA286" s="354"/>
      <c r="BB286" s="387"/>
      <c r="BC286" s="386"/>
      <c r="BD286" s="354"/>
      <c r="BE286" s="387"/>
      <c r="BF286" s="386"/>
      <c r="BG286" s="354"/>
      <c r="BH286" s="387"/>
      <c r="BI286" s="386"/>
      <c r="BJ286" s="354"/>
      <c r="BK286" s="387"/>
      <c r="BL286" s="354"/>
      <c r="BM286" s="357"/>
      <c r="BN286" s="221"/>
      <c r="BO286" s="357"/>
      <c r="BP286" s="357"/>
      <c r="BQ286" s="357"/>
      <c r="BR286" s="357"/>
      <c r="BT286" s="329"/>
    </row>
    <row r="287" spans="1:72" x14ac:dyDescent="0.25">
      <c r="A287" s="333"/>
      <c r="B287" s="185" t="s">
        <v>381</v>
      </c>
      <c r="C287" s="261">
        <v>124</v>
      </c>
      <c r="D287" s="386"/>
      <c r="E287" s="354"/>
      <c r="F287" s="387"/>
      <c r="G287" s="386"/>
      <c r="H287" s="354"/>
      <c r="I287" s="387"/>
      <c r="J287" s="386"/>
      <c r="K287" s="354"/>
      <c r="L287" s="387"/>
      <c r="M287" s="386"/>
      <c r="N287" s="354"/>
      <c r="O287" s="387"/>
      <c r="P287" s="386"/>
      <c r="Q287" s="354"/>
      <c r="R287" s="387"/>
      <c r="S287" s="386"/>
      <c r="T287" s="354"/>
      <c r="U287" s="387"/>
      <c r="V287" s="386"/>
      <c r="W287" s="354"/>
      <c r="X287" s="387"/>
      <c r="Y287" s="386"/>
      <c r="Z287" s="354"/>
      <c r="AA287" s="387"/>
      <c r="AB287" s="386"/>
      <c r="AC287" s="354"/>
      <c r="AD287" s="387"/>
      <c r="AE287" s="386"/>
      <c r="AF287" s="354"/>
      <c r="AG287" s="387"/>
      <c r="AH287" s="386"/>
      <c r="AI287" s="354"/>
      <c r="AJ287" s="387"/>
      <c r="AK287" s="386"/>
      <c r="AL287" s="354"/>
      <c r="AM287" s="387"/>
      <c r="AN287" s="386"/>
      <c r="AO287" s="354"/>
      <c r="AP287" s="387"/>
      <c r="AQ287" s="386"/>
      <c r="AR287" s="354"/>
      <c r="AS287" s="387"/>
      <c r="AT287" s="386"/>
      <c r="AU287" s="354"/>
      <c r="AV287" s="387"/>
      <c r="AW287" s="386"/>
      <c r="AX287" s="354"/>
      <c r="AY287" s="387"/>
      <c r="AZ287" s="386"/>
      <c r="BA287" s="354"/>
      <c r="BB287" s="387"/>
      <c r="BC287" s="386"/>
      <c r="BD287" s="354"/>
      <c r="BE287" s="387"/>
      <c r="BF287" s="386"/>
      <c r="BG287" s="354"/>
      <c r="BH287" s="387"/>
      <c r="BI287" s="386"/>
      <c r="BJ287" s="354"/>
      <c r="BK287" s="387"/>
      <c r="BL287" s="354"/>
      <c r="BM287" s="357"/>
      <c r="BN287" s="221"/>
      <c r="BO287" s="357"/>
      <c r="BP287" s="357"/>
      <c r="BQ287" s="357"/>
      <c r="BR287" s="357"/>
      <c r="BT287" s="329"/>
    </row>
    <row r="288" spans="1:72" x14ac:dyDescent="0.25">
      <c r="A288" s="106"/>
      <c r="B288" s="332" t="s">
        <v>382</v>
      </c>
      <c r="C288" s="283">
        <v>1</v>
      </c>
      <c r="D288" s="388"/>
      <c r="E288" s="387"/>
      <c r="F288" s="387"/>
      <c r="G288" s="388"/>
      <c r="H288" s="387"/>
      <c r="I288" s="387"/>
      <c r="J288" s="388"/>
      <c r="K288" s="387"/>
      <c r="L288" s="387"/>
      <c r="M288" s="388"/>
      <c r="N288" s="387"/>
      <c r="O288" s="387"/>
      <c r="P288" s="388"/>
      <c r="Q288" s="387"/>
      <c r="R288" s="387"/>
      <c r="S288" s="388"/>
      <c r="T288" s="387"/>
      <c r="U288" s="387"/>
      <c r="V288" s="388"/>
      <c r="W288" s="387"/>
      <c r="X288" s="387"/>
      <c r="Y288" s="388"/>
      <c r="Z288" s="387"/>
      <c r="AA288" s="387"/>
      <c r="AB288" s="388"/>
      <c r="AC288" s="387"/>
      <c r="AD288" s="387"/>
      <c r="AE288" s="388"/>
      <c r="AF288" s="387"/>
      <c r="AG288" s="387"/>
      <c r="AH288" s="388"/>
      <c r="AI288" s="387"/>
      <c r="AJ288" s="387"/>
      <c r="AK288" s="388"/>
      <c r="AL288" s="387"/>
      <c r="AM288" s="387"/>
      <c r="AN288" s="388"/>
      <c r="AO288" s="387"/>
      <c r="AP288" s="387"/>
      <c r="AQ288" s="388"/>
      <c r="AR288" s="387"/>
      <c r="AS288" s="387"/>
      <c r="AT288" s="388"/>
      <c r="AU288" s="387"/>
      <c r="AV288" s="387"/>
      <c r="AW288" s="388"/>
      <c r="AX288" s="387"/>
      <c r="AY288" s="387"/>
      <c r="AZ288" s="388"/>
      <c r="BA288" s="387"/>
      <c r="BB288" s="387"/>
      <c r="BC288" s="388"/>
      <c r="BD288" s="387"/>
      <c r="BE288" s="387"/>
      <c r="BF288" s="388"/>
      <c r="BG288" s="387"/>
      <c r="BH288" s="387"/>
      <c r="BI288" s="388"/>
      <c r="BJ288" s="387"/>
      <c r="BK288" s="387"/>
      <c r="BL288" s="387"/>
      <c r="BM288" s="357"/>
      <c r="BN288" s="221"/>
      <c r="BO288" s="357"/>
      <c r="BP288" s="357"/>
      <c r="BQ288" s="357"/>
      <c r="BR288" s="357"/>
      <c r="BT288" s="329"/>
    </row>
    <row r="289" spans="2:248" s="42" customFormat="1" x14ac:dyDescent="0.25">
      <c r="B289" s="26"/>
      <c r="C289" s="261"/>
      <c r="D289" s="386"/>
      <c r="E289" s="354"/>
      <c r="F289" s="354"/>
      <c r="G289" s="386"/>
      <c r="H289" s="354"/>
      <c r="I289" s="354"/>
      <c r="J289" s="386"/>
      <c r="K289" s="354"/>
      <c r="L289" s="354"/>
      <c r="M289" s="386"/>
      <c r="N289" s="354"/>
      <c r="O289" s="354"/>
      <c r="P289" s="386"/>
      <c r="Q289" s="354"/>
      <c r="R289" s="354"/>
      <c r="S289" s="386"/>
      <c r="T289" s="354"/>
      <c r="U289" s="354"/>
      <c r="V289" s="386"/>
      <c r="W289" s="354"/>
      <c r="X289" s="354"/>
      <c r="Y289" s="386"/>
      <c r="Z289" s="354"/>
      <c r="AA289" s="354"/>
      <c r="AB289" s="386"/>
      <c r="AC289" s="354"/>
      <c r="AD289" s="354"/>
      <c r="AE289" s="386"/>
      <c r="AF289" s="354"/>
      <c r="AG289" s="354"/>
      <c r="AH289" s="386"/>
      <c r="AI289" s="354"/>
      <c r="AJ289" s="354"/>
      <c r="AK289" s="386"/>
      <c r="AL289" s="354"/>
      <c r="AM289" s="354"/>
      <c r="AN289" s="386"/>
      <c r="AO289" s="354"/>
      <c r="AP289" s="354"/>
      <c r="AQ289" s="386"/>
      <c r="AR289" s="354"/>
      <c r="AS289" s="354"/>
      <c r="AT289" s="386"/>
      <c r="AU289" s="354"/>
      <c r="AV289" s="354"/>
      <c r="AW289" s="386"/>
      <c r="AX289" s="354"/>
      <c r="AY289" s="354"/>
      <c r="AZ289" s="386"/>
      <c r="BA289" s="354"/>
      <c r="BB289" s="354"/>
      <c r="BC289" s="386"/>
      <c r="BD289" s="354"/>
      <c r="BE289" s="354"/>
      <c r="BF289" s="386"/>
      <c r="BG289" s="354"/>
      <c r="BH289" s="354"/>
      <c r="BI289" s="386"/>
      <c r="BJ289" s="354"/>
      <c r="BK289" s="354"/>
      <c r="BL289" s="354"/>
      <c r="BM289" s="357"/>
      <c r="BN289" s="372"/>
      <c r="BO289" s="357"/>
      <c r="BP289" s="357"/>
      <c r="BQ289" s="357"/>
      <c r="BR289" s="357"/>
      <c r="BS289" s="41"/>
      <c r="BT289" s="329"/>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c r="EV289" s="41"/>
      <c r="EW289" s="41"/>
      <c r="EX289" s="41"/>
      <c r="EY289" s="41"/>
      <c r="EZ289" s="41"/>
      <c r="FA289" s="41"/>
      <c r="FB289" s="41"/>
      <c r="FC289" s="41"/>
      <c r="FD289" s="41"/>
      <c r="FE289" s="41"/>
      <c r="FF289" s="41"/>
      <c r="FG289" s="41"/>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41"/>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row>
    <row r="290" spans="2:248" s="100" customFormat="1" x14ac:dyDescent="0.25">
      <c r="B290" s="172"/>
      <c r="C290" s="99"/>
      <c r="D290" s="358"/>
      <c r="E290" s="359"/>
      <c r="F290" s="360"/>
      <c r="G290" s="358"/>
      <c r="H290" s="359"/>
      <c r="I290" s="360"/>
      <c r="J290" s="358"/>
      <c r="K290" s="359"/>
      <c r="L290" s="360"/>
      <c r="M290" s="358"/>
      <c r="N290" s="359"/>
      <c r="O290" s="360"/>
      <c r="P290" s="358"/>
      <c r="Q290" s="359"/>
      <c r="R290" s="360"/>
      <c r="S290" s="358"/>
      <c r="T290" s="359"/>
      <c r="U290" s="360"/>
      <c r="V290" s="358"/>
      <c r="W290" s="359"/>
      <c r="X290" s="360"/>
      <c r="Y290" s="358"/>
      <c r="Z290" s="359"/>
      <c r="AA290" s="360"/>
      <c r="AB290" s="358"/>
      <c r="AC290" s="359"/>
      <c r="AD290" s="360"/>
      <c r="AE290" s="358"/>
      <c r="AF290" s="359"/>
      <c r="AG290" s="360"/>
      <c r="AH290" s="358"/>
      <c r="AI290" s="359"/>
      <c r="AJ290" s="360"/>
      <c r="AK290" s="358"/>
      <c r="AL290" s="359"/>
      <c r="AM290" s="360"/>
      <c r="AN290" s="358"/>
      <c r="AO290" s="359"/>
      <c r="AP290" s="360"/>
      <c r="AQ290" s="358"/>
      <c r="AR290" s="359"/>
      <c r="AS290" s="360"/>
      <c r="AT290" s="358"/>
      <c r="AU290" s="359"/>
      <c r="AV290" s="360"/>
      <c r="AW290" s="358"/>
      <c r="AX290" s="359"/>
      <c r="AY290" s="360"/>
      <c r="AZ290" s="358"/>
      <c r="BA290" s="359"/>
      <c r="BB290" s="360"/>
      <c r="BC290" s="358"/>
      <c r="BD290" s="359"/>
      <c r="BE290" s="360"/>
      <c r="BF290" s="358"/>
      <c r="BG290" s="359"/>
      <c r="BH290" s="360"/>
      <c r="BI290" s="358"/>
      <c r="BJ290" s="359"/>
      <c r="BK290" s="360"/>
      <c r="BL290" s="360"/>
      <c r="BM290" s="389"/>
      <c r="BN290" s="372"/>
      <c r="BO290" s="357"/>
      <c r="BP290" s="357"/>
      <c r="BQ290" s="357"/>
      <c r="BR290" s="357"/>
      <c r="BT290" s="329"/>
    </row>
    <row r="291" spans="2:248" x14ac:dyDescent="0.25">
      <c r="BM291" s="390"/>
      <c r="BN291" s="391"/>
      <c r="BO291" s="357"/>
      <c r="BP291" s="357"/>
      <c r="BQ291" s="357"/>
      <c r="BR291" s="357"/>
      <c r="BS291" s="41"/>
      <c r="BT291" s="329"/>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c r="FF291" s="41"/>
      <c r="FG291" s="41"/>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41"/>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row>
    <row r="292" spans="2:248" x14ac:dyDescent="0.25">
      <c r="B292" s="13" t="s">
        <v>92</v>
      </c>
      <c r="C292" s="28" t="s">
        <v>294</v>
      </c>
      <c r="D292" s="276" t="s">
        <v>128</v>
      </c>
      <c r="E292" s="340" t="s">
        <v>129</v>
      </c>
      <c r="F292" s="341" t="s">
        <v>130</v>
      </c>
      <c r="G292" s="276" t="s">
        <v>128</v>
      </c>
      <c r="H292" s="340" t="s">
        <v>129</v>
      </c>
      <c r="I292" s="341" t="s">
        <v>130</v>
      </c>
      <c r="J292" s="276" t="s">
        <v>128</v>
      </c>
      <c r="K292" s="340" t="s">
        <v>129</v>
      </c>
      <c r="L292" s="341" t="s">
        <v>130</v>
      </c>
      <c r="M292" s="276" t="s">
        <v>128</v>
      </c>
      <c r="N292" s="340" t="s">
        <v>129</v>
      </c>
      <c r="O292" s="341" t="s">
        <v>130</v>
      </c>
      <c r="P292" s="276" t="s">
        <v>128</v>
      </c>
      <c r="Q292" s="340" t="s">
        <v>129</v>
      </c>
      <c r="R292" s="341" t="s">
        <v>130</v>
      </c>
      <c r="S292" s="276" t="s">
        <v>128</v>
      </c>
      <c r="T292" s="340" t="s">
        <v>129</v>
      </c>
      <c r="U292" s="341" t="s">
        <v>130</v>
      </c>
      <c r="V292" s="276" t="s">
        <v>128</v>
      </c>
      <c r="W292" s="340" t="s">
        <v>129</v>
      </c>
      <c r="X292" s="341" t="s">
        <v>130</v>
      </c>
      <c r="Y292" s="276" t="s">
        <v>128</v>
      </c>
      <c r="Z292" s="340" t="s">
        <v>129</v>
      </c>
      <c r="AA292" s="341" t="s">
        <v>130</v>
      </c>
      <c r="AB292" s="276" t="s">
        <v>128</v>
      </c>
      <c r="AC292" s="340" t="s">
        <v>129</v>
      </c>
      <c r="AD292" s="341" t="s">
        <v>130</v>
      </c>
      <c r="AE292" s="276" t="s">
        <v>128</v>
      </c>
      <c r="AF292" s="340" t="s">
        <v>129</v>
      </c>
      <c r="AG292" s="341" t="s">
        <v>130</v>
      </c>
      <c r="AH292" s="276" t="s">
        <v>128</v>
      </c>
      <c r="AI292" s="340" t="s">
        <v>129</v>
      </c>
      <c r="AJ292" s="341" t="s">
        <v>130</v>
      </c>
      <c r="AK292" s="276" t="s">
        <v>128</v>
      </c>
      <c r="AL292" s="340" t="s">
        <v>129</v>
      </c>
      <c r="AM292" s="341" t="s">
        <v>130</v>
      </c>
      <c r="AN292" s="276" t="s">
        <v>128</v>
      </c>
      <c r="AO292" s="340" t="s">
        <v>129</v>
      </c>
      <c r="AP292" s="341" t="s">
        <v>130</v>
      </c>
      <c r="AQ292" s="276" t="s">
        <v>128</v>
      </c>
      <c r="AR292" s="340" t="s">
        <v>129</v>
      </c>
      <c r="AS292" s="341" t="s">
        <v>130</v>
      </c>
      <c r="AT292" s="276" t="s">
        <v>128</v>
      </c>
      <c r="AU292" s="340" t="s">
        <v>129</v>
      </c>
      <c r="AV292" s="341" t="s">
        <v>130</v>
      </c>
      <c r="AW292" s="276" t="s">
        <v>128</v>
      </c>
      <c r="AX292" s="340" t="s">
        <v>129</v>
      </c>
      <c r="AY292" s="341" t="s">
        <v>130</v>
      </c>
      <c r="AZ292" s="276" t="s">
        <v>128</v>
      </c>
      <c r="BA292" s="340" t="s">
        <v>129</v>
      </c>
      <c r="BB292" s="341" t="s">
        <v>130</v>
      </c>
      <c r="BC292" s="276" t="s">
        <v>128</v>
      </c>
      <c r="BD292" s="340" t="s">
        <v>129</v>
      </c>
      <c r="BE292" s="341" t="s">
        <v>130</v>
      </c>
      <c r="BF292" s="276" t="s">
        <v>128</v>
      </c>
      <c r="BG292" s="340" t="s">
        <v>129</v>
      </c>
      <c r="BH292" s="341" t="s">
        <v>130</v>
      </c>
      <c r="BI292" s="276" t="s">
        <v>128</v>
      </c>
      <c r="BJ292" s="340" t="s">
        <v>129</v>
      </c>
      <c r="BK292" s="341" t="s">
        <v>130</v>
      </c>
      <c r="BL292" s="348" t="s">
        <v>128</v>
      </c>
      <c r="BM292" s="392" t="s">
        <v>0</v>
      </c>
      <c r="BN292" s="391"/>
      <c r="BO292" s="357"/>
      <c r="BP292" s="357"/>
      <c r="BQ292" s="357"/>
      <c r="BR292" s="357"/>
      <c r="BS292" s="41"/>
      <c r="BT292" s="329"/>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c r="FF292" s="41"/>
      <c r="FG292" s="41"/>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41"/>
      <c r="HE292" s="41"/>
      <c r="HF292" s="41"/>
      <c r="HG292" s="41"/>
      <c r="HH292" s="41"/>
      <c r="HI292" s="41"/>
      <c r="HJ292" s="41"/>
      <c r="HK292" s="41"/>
      <c r="HL292" s="41"/>
      <c r="HM292" s="41"/>
      <c r="HN292" s="41"/>
      <c r="HO292" s="41"/>
      <c r="HP292" s="41"/>
      <c r="HQ292" s="41"/>
      <c r="HR292" s="41"/>
      <c r="HS292" s="41"/>
      <c r="HT292" s="41"/>
      <c r="HU292" s="41"/>
      <c r="HV292" s="41"/>
      <c r="HW292" s="41"/>
      <c r="HX292" s="41"/>
      <c r="HY292" s="41"/>
      <c r="HZ292" s="41"/>
      <c r="IA292" s="41"/>
      <c r="IB292" s="41"/>
      <c r="IC292" s="41"/>
      <c r="ID292" s="41"/>
      <c r="IE292" s="41"/>
      <c r="IF292" s="41"/>
      <c r="IG292" s="41"/>
      <c r="IH292" s="41"/>
      <c r="II292" s="41"/>
      <c r="IJ292" s="41"/>
      <c r="IK292" s="41"/>
      <c r="IL292" s="41"/>
      <c r="IM292" s="41"/>
      <c r="IN292" s="41"/>
    </row>
    <row r="293" spans="2:248" x14ac:dyDescent="0.25">
      <c r="B293" s="37" t="s">
        <v>95</v>
      </c>
      <c r="C293" s="261"/>
      <c r="D293" s="351"/>
      <c r="E293" s="354"/>
      <c r="F293" s="354"/>
      <c r="G293" s="351"/>
      <c r="H293" s="354"/>
      <c r="I293" s="354"/>
      <c r="J293" s="351"/>
      <c r="K293" s="354"/>
      <c r="L293" s="354"/>
      <c r="M293" s="351"/>
      <c r="N293" s="354"/>
      <c r="O293" s="354"/>
      <c r="P293" s="351"/>
      <c r="Q293" s="354"/>
      <c r="R293" s="354"/>
      <c r="S293" s="351"/>
      <c r="T293" s="354"/>
      <c r="U293" s="354"/>
      <c r="V293" s="351"/>
      <c r="W293" s="354"/>
      <c r="X293" s="354"/>
      <c r="Y293" s="351"/>
      <c r="Z293" s="354"/>
      <c r="AA293" s="354"/>
      <c r="AB293" s="351"/>
      <c r="AC293" s="354"/>
      <c r="AD293" s="354"/>
      <c r="AE293" s="351"/>
      <c r="AF293" s="354"/>
      <c r="AG293" s="354"/>
      <c r="AH293" s="351"/>
      <c r="AI293" s="354"/>
      <c r="AJ293" s="354"/>
      <c r="AK293" s="351"/>
      <c r="AL293" s="354"/>
      <c r="AM293" s="354"/>
      <c r="AN293" s="351"/>
      <c r="AO293" s="354"/>
      <c r="AP293" s="354"/>
      <c r="AQ293" s="351"/>
      <c r="AR293" s="354"/>
      <c r="AS293" s="354"/>
      <c r="AT293" s="351"/>
      <c r="AU293" s="354"/>
      <c r="AV293" s="354"/>
      <c r="AW293" s="351"/>
      <c r="AX293" s="354"/>
      <c r="AY293" s="354"/>
      <c r="AZ293" s="351"/>
      <c r="BA293" s="354"/>
      <c r="BB293" s="354"/>
      <c r="BC293" s="351"/>
      <c r="BD293" s="354"/>
      <c r="BE293" s="354"/>
      <c r="BF293" s="351"/>
      <c r="BG293" s="354"/>
      <c r="BH293" s="354"/>
      <c r="BI293" s="351"/>
      <c r="BJ293" s="354"/>
      <c r="BK293" s="354"/>
      <c r="BL293" s="393"/>
      <c r="BM293" s="357"/>
      <c r="BN293" s="391"/>
      <c r="BO293" s="357"/>
      <c r="BP293" s="357"/>
      <c r="BQ293" s="357"/>
      <c r="BR293" s="357"/>
      <c r="BS293" s="41"/>
      <c r="BT293" s="329"/>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41"/>
      <c r="HE293" s="41"/>
      <c r="HF293" s="41"/>
      <c r="HG293" s="41"/>
      <c r="HH293" s="41"/>
      <c r="HI293" s="41"/>
      <c r="HJ293" s="41"/>
      <c r="HK293" s="41"/>
      <c r="HL293" s="41"/>
      <c r="HM293" s="41"/>
      <c r="HN293" s="41"/>
      <c r="HO293" s="41"/>
      <c r="HP293" s="41"/>
      <c r="HQ293" s="41"/>
      <c r="HR293" s="41"/>
      <c r="HS293" s="41"/>
      <c r="HT293" s="41"/>
      <c r="HU293" s="41"/>
      <c r="HV293" s="41"/>
      <c r="HW293" s="41"/>
      <c r="HX293" s="41"/>
      <c r="HY293" s="41"/>
      <c r="HZ293" s="41"/>
      <c r="IA293" s="41"/>
      <c r="IB293" s="41"/>
      <c r="IC293" s="41"/>
      <c r="ID293" s="41"/>
      <c r="IE293" s="41"/>
      <c r="IF293" s="41"/>
      <c r="IG293" s="41"/>
      <c r="IH293" s="41"/>
      <c r="II293" s="41"/>
      <c r="IJ293" s="41"/>
      <c r="IK293" s="41"/>
      <c r="IL293" s="41"/>
      <c r="IM293" s="41"/>
      <c r="IN293" s="41"/>
    </row>
    <row r="294" spans="2:248" x14ac:dyDescent="0.25">
      <c r="B294" s="37" t="s">
        <v>96</v>
      </c>
      <c r="C294" s="261"/>
      <c r="D294" s="351"/>
      <c r="E294" s="354"/>
      <c r="F294" s="354"/>
      <c r="G294" s="351"/>
      <c r="H294" s="354"/>
      <c r="I294" s="354"/>
      <c r="J294" s="351"/>
      <c r="K294" s="354"/>
      <c r="L294" s="354"/>
      <c r="M294" s="351"/>
      <c r="N294" s="354"/>
      <c r="O294" s="354"/>
      <c r="P294" s="351"/>
      <c r="Q294" s="354"/>
      <c r="R294" s="354"/>
      <c r="S294" s="351"/>
      <c r="T294" s="354"/>
      <c r="U294" s="354"/>
      <c r="V294" s="351"/>
      <c r="W294" s="354"/>
      <c r="X294" s="354"/>
      <c r="Y294" s="351"/>
      <c r="Z294" s="354"/>
      <c r="AA294" s="354"/>
      <c r="AB294" s="351"/>
      <c r="AC294" s="354"/>
      <c r="AD294" s="354"/>
      <c r="AE294" s="351"/>
      <c r="AF294" s="354"/>
      <c r="AG294" s="354"/>
      <c r="AH294" s="351"/>
      <c r="AI294" s="354"/>
      <c r="AJ294" s="354"/>
      <c r="AK294" s="351"/>
      <c r="AL294" s="354"/>
      <c r="AM294" s="354"/>
      <c r="AN294" s="351"/>
      <c r="AO294" s="354"/>
      <c r="AP294" s="354"/>
      <c r="AQ294" s="351"/>
      <c r="AR294" s="354"/>
      <c r="AS294" s="354"/>
      <c r="AT294" s="351"/>
      <c r="AU294" s="354"/>
      <c r="AV294" s="354"/>
      <c r="AW294" s="351"/>
      <c r="AX294" s="354"/>
      <c r="AY294" s="354"/>
      <c r="AZ294" s="351"/>
      <c r="BA294" s="354"/>
      <c r="BB294" s="354"/>
      <c r="BC294" s="351"/>
      <c r="BD294" s="354"/>
      <c r="BE294" s="354"/>
      <c r="BF294" s="351"/>
      <c r="BG294" s="354"/>
      <c r="BH294" s="354"/>
      <c r="BI294" s="351"/>
      <c r="BJ294" s="354"/>
      <c r="BK294" s="354"/>
      <c r="BL294" s="393"/>
      <c r="BM294" s="357"/>
      <c r="BN294" s="391"/>
      <c r="BO294" s="357"/>
      <c r="BP294" s="357"/>
      <c r="BQ294" s="357"/>
      <c r="BR294" s="357"/>
      <c r="BS294" s="41"/>
      <c r="BT294" s="329"/>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c r="EV294" s="41"/>
      <c r="EW294" s="41"/>
      <c r="EX294" s="41"/>
      <c r="EY294" s="41"/>
      <c r="EZ294" s="41"/>
      <c r="FA294" s="41"/>
      <c r="FB294" s="41"/>
      <c r="FC294" s="41"/>
      <c r="FD294" s="41"/>
      <c r="FE294" s="41"/>
      <c r="FF294" s="41"/>
      <c r="FG294" s="41"/>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41"/>
      <c r="HE294" s="41"/>
      <c r="HF294" s="41"/>
      <c r="HG294" s="41"/>
      <c r="HH294" s="41"/>
      <c r="HI294" s="41"/>
      <c r="HJ294" s="41"/>
      <c r="HK294" s="41"/>
      <c r="HL294" s="41"/>
      <c r="HM294" s="41"/>
      <c r="HN294" s="41"/>
      <c r="HO294" s="41"/>
      <c r="HP294" s="41"/>
      <c r="HQ294" s="41"/>
      <c r="HR294" s="41"/>
      <c r="HS294" s="41"/>
      <c r="HT294" s="41"/>
      <c r="HU294" s="41"/>
      <c r="HV294" s="41"/>
      <c r="HW294" s="41"/>
      <c r="HX294" s="41"/>
      <c r="HY294" s="41"/>
      <c r="HZ294" s="41"/>
      <c r="IA294" s="41"/>
      <c r="IB294" s="41"/>
      <c r="IC294" s="41"/>
      <c r="ID294" s="41"/>
      <c r="IE294" s="41"/>
      <c r="IF294" s="41"/>
      <c r="IG294" s="41"/>
      <c r="IH294" s="41"/>
      <c r="II294" s="41"/>
      <c r="IJ294" s="41"/>
      <c r="IK294" s="41"/>
      <c r="IL294" s="41"/>
      <c r="IM294" s="41"/>
      <c r="IN294" s="41"/>
    </row>
    <row r="295" spans="2:248" x14ac:dyDescent="0.25">
      <c r="B295" s="37" t="s">
        <v>97</v>
      </c>
      <c r="C295" s="261"/>
      <c r="D295" s="351"/>
      <c r="E295" s="354"/>
      <c r="F295" s="354"/>
      <c r="G295" s="351"/>
      <c r="H295" s="354"/>
      <c r="I295" s="354"/>
      <c r="J295" s="351"/>
      <c r="K295" s="354"/>
      <c r="L295" s="354"/>
      <c r="M295" s="351"/>
      <c r="N295" s="354"/>
      <c r="O295" s="354"/>
      <c r="P295" s="351"/>
      <c r="Q295" s="354"/>
      <c r="R295" s="354"/>
      <c r="S295" s="351"/>
      <c r="T295" s="354"/>
      <c r="U295" s="354"/>
      <c r="V295" s="351"/>
      <c r="W295" s="354"/>
      <c r="X295" s="354"/>
      <c r="Y295" s="351"/>
      <c r="Z295" s="354"/>
      <c r="AA295" s="354"/>
      <c r="AB295" s="351"/>
      <c r="AC295" s="354"/>
      <c r="AD295" s="354"/>
      <c r="AE295" s="351"/>
      <c r="AF295" s="354"/>
      <c r="AG295" s="354"/>
      <c r="AH295" s="351"/>
      <c r="AI295" s="354"/>
      <c r="AJ295" s="354"/>
      <c r="AK295" s="351"/>
      <c r="AL295" s="354"/>
      <c r="AM295" s="354"/>
      <c r="AN295" s="351"/>
      <c r="AO295" s="354"/>
      <c r="AP295" s="354"/>
      <c r="AQ295" s="351"/>
      <c r="AR295" s="354"/>
      <c r="AS295" s="354"/>
      <c r="AT295" s="351"/>
      <c r="AU295" s="354"/>
      <c r="AV295" s="354"/>
      <c r="AW295" s="351"/>
      <c r="AX295" s="354"/>
      <c r="AY295" s="354"/>
      <c r="AZ295" s="351"/>
      <c r="BA295" s="354"/>
      <c r="BB295" s="354"/>
      <c r="BC295" s="351"/>
      <c r="BD295" s="354"/>
      <c r="BE295" s="354"/>
      <c r="BF295" s="351"/>
      <c r="BG295" s="354"/>
      <c r="BH295" s="354"/>
      <c r="BI295" s="351"/>
      <c r="BJ295" s="354"/>
      <c r="BK295" s="354"/>
      <c r="BL295" s="393"/>
      <c r="BM295" s="357"/>
      <c r="BN295" s="391"/>
      <c r="BO295" s="357"/>
      <c r="BP295" s="357"/>
      <c r="BQ295" s="357"/>
      <c r="BR295" s="357"/>
      <c r="BS295" s="41"/>
      <c r="BT295" s="329"/>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c r="FF295" s="41"/>
      <c r="FG295" s="41"/>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41"/>
      <c r="HE295" s="41"/>
      <c r="HF295" s="41"/>
      <c r="HG295" s="41"/>
      <c r="HH295" s="41"/>
      <c r="HI295" s="41"/>
      <c r="HJ295" s="41"/>
      <c r="HK295" s="41"/>
      <c r="HL295" s="41"/>
      <c r="HM295" s="41"/>
      <c r="HN295" s="41"/>
      <c r="HO295" s="41"/>
      <c r="HP295" s="41"/>
      <c r="HQ295" s="41"/>
      <c r="HR295" s="41"/>
      <c r="HS295" s="41"/>
      <c r="HT295" s="41"/>
      <c r="HU295" s="41"/>
      <c r="HV295" s="41"/>
      <c r="HW295" s="41"/>
      <c r="HX295" s="41"/>
      <c r="HY295" s="41"/>
      <c r="HZ295" s="41"/>
      <c r="IA295" s="41"/>
      <c r="IB295" s="41"/>
      <c r="IC295" s="41"/>
      <c r="ID295" s="41"/>
      <c r="IE295" s="41"/>
      <c r="IF295" s="41"/>
      <c r="IG295" s="41"/>
      <c r="IH295" s="41"/>
      <c r="II295" s="41"/>
      <c r="IJ295" s="41"/>
      <c r="IK295" s="41"/>
      <c r="IL295" s="41"/>
      <c r="IM295" s="41"/>
      <c r="IN295" s="41"/>
    </row>
    <row r="296" spans="2:248" x14ac:dyDescent="0.25">
      <c r="B296" s="37" t="s">
        <v>98</v>
      </c>
      <c r="C296" s="261"/>
      <c r="D296" s="351"/>
      <c r="E296" s="354"/>
      <c r="F296" s="354"/>
      <c r="G296" s="351"/>
      <c r="H296" s="354"/>
      <c r="I296" s="354"/>
      <c r="J296" s="351"/>
      <c r="K296" s="354"/>
      <c r="L296" s="354"/>
      <c r="M296" s="351"/>
      <c r="N296" s="354"/>
      <c r="O296" s="354"/>
      <c r="P296" s="351"/>
      <c r="Q296" s="354"/>
      <c r="R296" s="354"/>
      <c r="S296" s="351"/>
      <c r="T296" s="354"/>
      <c r="U296" s="354"/>
      <c r="V296" s="351"/>
      <c r="W296" s="354"/>
      <c r="X296" s="354"/>
      <c r="Y296" s="351"/>
      <c r="Z296" s="354"/>
      <c r="AA296" s="354"/>
      <c r="AB296" s="351"/>
      <c r="AC296" s="354"/>
      <c r="AD296" s="354"/>
      <c r="AE296" s="351"/>
      <c r="AF296" s="354"/>
      <c r="AG296" s="354"/>
      <c r="AH296" s="351"/>
      <c r="AI296" s="354"/>
      <c r="AJ296" s="354"/>
      <c r="AK296" s="351"/>
      <c r="AL296" s="354"/>
      <c r="AM296" s="354"/>
      <c r="AN296" s="351"/>
      <c r="AO296" s="354"/>
      <c r="AP296" s="354"/>
      <c r="AQ296" s="351"/>
      <c r="AR296" s="354"/>
      <c r="AS296" s="354"/>
      <c r="AT296" s="351"/>
      <c r="AU296" s="354"/>
      <c r="AV296" s="354"/>
      <c r="AW296" s="351"/>
      <c r="AX296" s="354"/>
      <c r="AY296" s="354"/>
      <c r="AZ296" s="351"/>
      <c r="BA296" s="354"/>
      <c r="BB296" s="354"/>
      <c r="BC296" s="351"/>
      <c r="BD296" s="354"/>
      <c r="BE296" s="354"/>
      <c r="BF296" s="351"/>
      <c r="BG296" s="354"/>
      <c r="BH296" s="354"/>
      <c r="BI296" s="351"/>
      <c r="BJ296" s="354"/>
      <c r="BK296" s="354"/>
      <c r="BL296" s="393"/>
      <c r="BM296" s="357"/>
      <c r="BN296" s="391"/>
      <c r="BO296" s="357"/>
      <c r="BP296" s="357"/>
      <c r="BQ296" s="357"/>
      <c r="BR296" s="357"/>
      <c r="BS296" s="41"/>
      <c r="BT296" s="329"/>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c r="EV296" s="41"/>
      <c r="EW296" s="41"/>
      <c r="EX296" s="41"/>
      <c r="EY296" s="41"/>
      <c r="EZ296" s="41"/>
      <c r="FA296" s="41"/>
      <c r="FB296" s="41"/>
      <c r="FC296" s="41"/>
      <c r="FD296" s="41"/>
      <c r="FE296" s="41"/>
      <c r="FF296" s="41"/>
      <c r="FG296" s="41"/>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41"/>
      <c r="HE296" s="41"/>
      <c r="HF296" s="41"/>
      <c r="HG296" s="41"/>
      <c r="HH296" s="41"/>
      <c r="HI296" s="41"/>
      <c r="HJ296" s="41"/>
      <c r="HK296" s="41"/>
      <c r="HL296" s="41"/>
      <c r="HM296" s="41"/>
      <c r="HN296" s="41"/>
      <c r="HO296" s="41"/>
      <c r="HP296" s="41"/>
      <c r="HQ296" s="41"/>
      <c r="HR296" s="41"/>
      <c r="HS296" s="41"/>
      <c r="HT296" s="41"/>
      <c r="HU296" s="41"/>
      <c r="HV296" s="41"/>
      <c r="HW296" s="41"/>
      <c r="HX296" s="41"/>
      <c r="HY296" s="41"/>
      <c r="HZ296" s="41"/>
      <c r="IA296" s="41"/>
      <c r="IB296" s="41"/>
      <c r="IC296" s="41"/>
      <c r="ID296" s="41"/>
      <c r="IE296" s="41"/>
      <c r="IF296" s="41"/>
      <c r="IG296" s="41"/>
      <c r="IH296" s="41"/>
      <c r="II296" s="41"/>
      <c r="IJ296" s="41"/>
      <c r="IK296" s="41"/>
      <c r="IL296" s="41"/>
      <c r="IM296" s="41"/>
      <c r="IN296" s="41"/>
    </row>
    <row r="297" spans="2:248" x14ac:dyDescent="0.25">
      <c r="B297" s="162"/>
      <c r="C297" s="284"/>
      <c r="D297" s="382"/>
      <c r="E297" s="383"/>
      <c r="F297" s="374"/>
      <c r="G297" s="382"/>
      <c r="H297" s="383"/>
      <c r="I297" s="374"/>
      <c r="J297" s="382"/>
      <c r="K297" s="383"/>
      <c r="L297" s="374"/>
      <c r="M297" s="382"/>
      <c r="N297" s="383"/>
      <c r="O297" s="374"/>
      <c r="P297" s="382"/>
      <c r="Q297" s="383"/>
      <c r="R297" s="374"/>
      <c r="S297" s="382"/>
      <c r="T297" s="383"/>
      <c r="U297" s="374"/>
      <c r="V297" s="382"/>
      <c r="W297" s="383"/>
      <c r="X297" s="374"/>
      <c r="Y297" s="382"/>
      <c r="Z297" s="383"/>
      <c r="AA297" s="374"/>
      <c r="AB297" s="382"/>
      <c r="AC297" s="383"/>
      <c r="AD297" s="374"/>
      <c r="AE297" s="382"/>
      <c r="AF297" s="383"/>
      <c r="AG297" s="374"/>
      <c r="AH297" s="382"/>
      <c r="AI297" s="383"/>
      <c r="AJ297" s="374"/>
      <c r="AK297" s="382"/>
      <c r="AL297" s="383"/>
      <c r="AM297" s="374"/>
      <c r="AN297" s="382"/>
      <c r="AO297" s="383"/>
      <c r="AP297" s="374"/>
      <c r="AQ297" s="382"/>
      <c r="AR297" s="383"/>
      <c r="AS297" s="374"/>
      <c r="AT297" s="382"/>
      <c r="AU297" s="383"/>
      <c r="AV297" s="374"/>
      <c r="AW297" s="382"/>
      <c r="AX297" s="383"/>
      <c r="AY297" s="374"/>
      <c r="AZ297" s="382"/>
      <c r="BA297" s="383"/>
      <c r="BB297" s="374"/>
      <c r="BC297" s="382"/>
      <c r="BD297" s="383"/>
      <c r="BE297" s="374"/>
      <c r="BF297" s="382"/>
      <c r="BG297" s="383"/>
      <c r="BH297" s="374"/>
      <c r="BI297" s="382"/>
      <c r="BJ297" s="383"/>
      <c r="BK297" s="374"/>
      <c r="BL297" s="383"/>
      <c r="BM297" s="357"/>
      <c r="BN297" s="391"/>
      <c r="BO297" s="357"/>
      <c r="BP297" s="357"/>
      <c r="BQ297" s="357"/>
      <c r="BR297" s="357"/>
      <c r="BS297" s="41"/>
      <c r="BT297" s="329"/>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c r="EV297" s="41"/>
      <c r="EW297" s="41"/>
      <c r="EX297" s="41"/>
      <c r="EY297" s="41"/>
      <c r="EZ297" s="41"/>
      <c r="FA297" s="41"/>
      <c r="FB297" s="41"/>
      <c r="FC297" s="41"/>
      <c r="FD297" s="41"/>
      <c r="FE297" s="41"/>
      <c r="FF297" s="41"/>
      <c r="FG297" s="41"/>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41"/>
      <c r="HE297" s="41"/>
      <c r="HF297" s="41"/>
      <c r="HG297" s="41"/>
      <c r="HH297" s="41"/>
      <c r="HI297" s="41"/>
      <c r="HJ297" s="41"/>
      <c r="HK297" s="41"/>
      <c r="HL297" s="41"/>
      <c r="HM297" s="41"/>
      <c r="HN297" s="41"/>
      <c r="HO297" s="41"/>
      <c r="HP297" s="41"/>
      <c r="HQ297" s="41"/>
      <c r="HR297" s="41"/>
      <c r="HS297" s="41"/>
      <c r="HT297" s="41"/>
      <c r="HU297" s="41"/>
      <c r="HV297" s="41"/>
      <c r="HW297" s="41"/>
      <c r="HX297" s="41"/>
      <c r="HY297" s="41"/>
      <c r="HZ297" s="41"/>
      <c r="IA297" s="41"/>
      <c r="IB297" s="41"/>
      <c r="IC297" s="41"/>
      <c r="ID297" s="41"/>
      <c r="IE297" s="41"/>
      <c r="IF297" s="41"/>
      <c r="IG297" s="41"/>
      <c r="IH297" s="41"/>
      <c r="II297" s="41"/>
      <c r="IJ297" s="41"/>
      <c r="IK297" s="41"/>
      <c r="IL297" s="41"/>
      <c r="IM297" s="41"/>
      <c r="IN297" s="41"/>
    </row>
    <row r="298" spans="2:248" x14ac:dyDescent="0.25">
      <c r="BL298" s="394"/>
      <c r="BM298" s="395"/>
      <c r="BN298" s="391"/>
      <c r="BO298" s="357"/>
      <c r="BP298" s="357"/>
      <c r="BQ298" s="357"/>
      <c r="BR298" s="357"/>
      <c r="BS298" s="41"/>
      <c r="BT298" s="329"/>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41"/>
      <c r="HE298" s="41"/>
      <c r="HF298" s="41"/>
      <c r="HG298" s="41"/>
      <c r="HH298" s="41"/>
      <c r="HI298" s="41"/>
      <c r="HJ298" s="41"/>
      <c r="HK298" s="41"/>
      <c r="HL298" s="41"/>
      <c r="HM298" s="41"/>
      <c r="HN298" s="41"/>
      <c r="HO298" s="41"/>
      <c r="HP298" s="41"/>
      <c r="HQ298" s="41"/>
      <c r="HR298" s="41"/>
      <c r="HS298" s="41"/>
      <c r="HT298" s="41"/>
      <c r="HU298" s="41"/>
      <c r="HV298" s="41"/>
      <c r="HW298" s="41"/>
      <c r="HX298" s="41"/>
      <c r="HY298" s="41"/>
      <c r="HZ298" s="41"/>
      <c r="IA298" s="41"/>
      <c r="IB298" s="41"/>
      <c r="IC298" s="41"/>
      <c r="ID298" s="41"/>
      <c r="IE298" s="41"/>
      <c r="IF298" s="41"/>
      <c r="IG298" s="41"/>
      <c r="IH298" s="41"/>
      <c r="II298" s="41"/>
      <c r="IJ298" s="41"/>
      <c r="IK298" s="41"/>
      <c r="IL298" s="41"/>
      <c r="IM298" s="41"/>
      <c r="IN298" s="41"/>
    </row>
    <row r="299" spans="2:248" x14ac:dyDescent="0.25">
      <c r="B299" s="13" t="s">
        <v>100</v>
      </c>
      <c r="C299" s="28" t="s">
        <v>294</v>
      </c>
      <c r="D299" s="276" t="s">
        <v>128</v>
      </c>
      <c r="E299" s="340" t="s">
        <v>129</v>
      </c>
      <c r="F299" s="341" t="s">
        <v>130</v>
      </c>
      <c r="G299" s="276" t="s">
        <v>128</v>
      </c>
      <c r="H299" s="340" t="s">
        <v>129</v>
      </c>
      <c r="I299" s="341" t="s">
        <v>130</v>
      </c>
      <c r="J299" s="276" t="s">
        <v>128</v>
      </c>
      <c r="K299" s="340" t="s">
        <v>129</v>
      </c>
      <c r="L299" s="341" t="s">
        <v>130</v>
      </c>
      <c r="M299" s="276" t="s">
        <v>128</v>
      </c>
      <c r="N299" s="340" t="s">
        <v>129</v>
      </c>
      <c r="O299" s="341" t="s">
        <v>130</v>
      </c>
      <c r="P299" s="276" t="s">
        <v>128</v>
      </c>
      <c r="Q299" s="340" t="s">
        <v>129</v>
      </c>
      <c r="R299" s="341" t="s">
        <v>130</v>
      </c>
      <c r="S299" s="276" t="s">
        <v>128</v>
      </c>
      <c r="T299" s="340" t="s">
        <v>129</v>
      </c>
      <c r="U299" s="341" t="s">
        <v>130</v>
      </c>
      <c r="V299" s="276" t="s">
        <v>128</v>
      </c>
      <c r="W299" s="340" t="s">
        <v>129</v>
      </c>
      <c r="X299" s="341" t="s">
        <v>130</v>
      </c>
      <c r="Y299" s="276" t="s">
        <v>128</v>
      </c>
      <c r="Z299" s="340" t="s">
        <v>129</v>
      </c>
      <c r="AA299" s="341" t="s">
        <v>130</v>
      </c>
      <c r="AB299" s="276" t="s">
        <v>128</v>
      </c>
      <c r="AC299" s="340" t="s">
        <v>129</v>
      </c>
      <c r="AD299" s="341" t="s">
        <v>130</v>
      </c>
      <c r="AE299" s="276" t="s">
        <v>128</v>
      </c>
      <c r="AF299" s="340" t="s">
        <v>129</v>
      </c>
      <c r="AG299" s="341" t="s">
        <v>130</v>
      </c>
      <c r="AH299" s="276" t="s">
        <v>128</v>
      </c>
      <c r="AI299" s="340" t="s">
        <v>129</v>
      </c>
      <c r="AJ299" s="341" t="s">
        <v>130</v>
      </c>
      <c r="AK299" s="276" t="s">
        <v>128</v>
      </c>
      <c r="AL299" s="340" t="s">
        <v>129</v>
      </c>
      <c r="AM299" s="341" t="s">
        <v>130</v>
      </c>
      <c r="AN299" s="276" t="s">
        <v>128</v>
      </c>
      <c r="AO299" s="340" t="s">
        <v>129</v>
      </c>
      <c r="AP299" s="341" t="s">
        <v>130</v>
      </c>
      <c r="AQ299" s="276" t="s">
        <v>128</v>
      </c>
      <c r="AR299" s="340" t="s">
        <v>129</v>
      </c>
      <c r="AS299" s="341" t="s">
        <v>130</v>
      </c>
      <c r="AT299" s="276" t="s">
        <v>128</v>
      </c>
      <c r="AU299" s="340" t="s">
        <v>129</v>
      </c>
      <c r="AV299" s="341" t="s">
        <v>130</v>
      </c>
      <c r="AW299" s="276" t="s">
        <v>128</v>
      </c>
      <c r="AX299" s="340" t="s">
        <v>129</v>
      </c>
      <c r="AY299" s="341" t="s">
        <v>130</v>
      </c>
      <c r="AZ299" s="276" t="s">
        <v>128</v>
      </c>
      <c r="BA299" s="340" t="s">
        <v>129</v>
      </c>
      <c r="BB299" s="341" t="s">
        <v>130</v>
      </c>
      <c r="BC299" s="276" t="s">
        <v>128</v>
      </c>
      <c r="BD299" s="340" t="s">
        <v>129</v>
      </c>
      <c r="BE299" s="341" t="s">
        <v>130</v>
      </c>
      <c r="BF299" s="276" t="s">
        <v>128</v>
      </c>
      <c r="BG299" s="340" t="s">
        <v>129</v>
      </c>
      <c r="BH299" s="341" t="s">
        <v>130</v>
      </c>
      <c r="BI299" s="276" t="s">
        <v>128</v>
      </c>
      <c r="BJ299" s="340" t="s">
        <v>129</v>
      </c>
      <c r="BK299" s="341" t="s">
        <v>130</v>
      </c>
      <c r="BL299" s="348" t="s">
        <v>128</v>
      </c>
      <c r="BM299" s="392" t="s">
        <v>0</v>
      </c>
      <c r="BN299" s="391"/>
      <c r="BO299" s="357"/>
      <c r="BP299" s="357"/>
      <c r="BQ299" s="357"/>
      <c r="BR299" s="357"/>
      <c r="BS299" s="41"/>
      <c r="BT299" s="329"/>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row>
    <row r="300" spans="2:248" x14ac:dyDescent="0.25">
      <c r="B300" s="104" t="s">
        <v>103</v>
      </c>
      <c r="C300" s="283">
        <v>1</v>
      </c>
      <c r="D300" s="396"/>
      <c r="E300" s="387"/>
      <c r="F300" s="387"/>
      <c r="G300" s="396"/>
      <c r="H300" s="387"/>
      <c r="I300" s="387"/>
      <c r="J300" s="396"/>
      <c r="K300" s="387"/>
      <c r="L300" s="387"/>
      <c r="M300" s="396"/>
      <c r="N300" s="387"/>
      <c r="O300" s="387"/>
      <c r="P300" s="396"/>
      <c r="Q300" s="387"/>
      <c r="R300" s="387"/>
      <c r="S300" s="396"/>
      <c r="T300" s="387"/>
      <c r="U300" s="387"/>
      <c r="V300" s="396"/>
      <c r="W300" s="387"/>
      <c r="X300" s="387"/>
      <c r="Y300" s="396"/>
      <c r="Z300" s="387"/>
      <c r="AA300" s="387"/>
      <c r="AB300" s="396"/>
      <c r="AC300" s="387"/>
      <c r="AD300" s="387"/>
      <c r="AE300" s="396"/>
      <c r="AF300" s="387"/>
      <c r="AG300" s="387"/>
      <c r="AH300" s="396"/>
      <c r="AI300" s="387"/>
      <c r="AJ300" s="387"/>
      <c r="AK300" s="396"/>
      <c r="AL300" s="387"/>
      <c r="AM300" s="387"/>
      <c r="AN300" s="396"/>
      <c r="AO300" s="387"/>
      <c r="AP300" s="387"/>
      <c r="AQ300" s="396"/>
      <c r="AR300" s="387"/>
      <c r="AS300" s="387"/>
      <c r="AT300" s="396"/>
      <c r="AU300" s="387"/>
      <c r="AV300" s="387"/>
      <c r="AW300" s="396"/>
      <c r="AX300" s="387"/>
      <c r="AY300" s="387"/>
      <c r="AZ300" s="396"/>
      <c r="BA300" s="387"/>
      <c r="BB300" s="387"/>
      <c r="BC300" s="396"/>
      <c r="BD300" s="387"/>
      <c r="BE300" s="387"/>
      <c r="BF300" s="396"/>
      <c r="BG300" s="387"/>
      <c r="BH300" s="387"/>
      <c r="BI300" s="396"/>
      <c r="BJ300" s="387"/>
      <c r="BK300" s="387"/>
      <c r="BL300" s="397"/>
      <c r="BM300" s="352"/>
      <c r="BN300" s="391"/>
      <c r="BO300" s="357"/>
      <c r="BP300" s="357"/>
      <c r="BQ300" s="357"/>
      <c r="BR300" s="357"/>
      <c r="BS300" s="41"/>
      <c r="BT300" s="329"/>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41"/>
      <c r="HE300" s="41"/>
      <c r="HF300" s="41"/>
      <c r="HG300" s="41"/>
      <c r="HH300" s="41"/>
      <c r="HI300" s="41"/>
      <c r="HJ300" s="41"/>
      <c r="HK300" s="41"/>
      <c r="HL300" s="41"/>
      <c r="HM300" s="41"/>
      <c r="HN300" s="41"/>
      <c r="HO300" s="41"/>
      <c r="HP300" s="41"/>
      <c r="HQ300" s="41"/>
      <c r="HR300" s="41"/>
      <c r="HS300" s="41"/>
      <c r="HT300" s="41"/>
      <c r="HU300" s="41"/>
      <c r="HV300" s="41"/>
      <c r="HW300" s="41"/>
      <c r="HX300" s="41"/>
      <c r="HY300" s="41"/>
      <c r="HZ300" s="41"/>
      <c r="IA300" s="41"/>
      <c r="IB300" s="41"/>
      <c r="IC300" s="41"/>
      <c r="ID300" s="41"/>
      <c r="IE300" s="41"/>
      <c r="IF300" s="41"/>
      <c r="IG300" s="41"/>
      <c r="IH300" s="41"/>
      <c r="II300" s="41"/>
      <c r="IJ300" s="41"/>
      <c r="IK300" s="41"/>
      <c r="IL300" s="41"/>
      <c r="IM300" s="41"/>
      <c r="IN300" s="41"/>
    </row>
    <row r="301" spans="2:248" s="42" customFormat="1" x14ac:dyDescent="0.25">
      <c r="B301" s="37" t="s">
        <v>104</v>
      </c>
      <c r="C301" s="261">
        <v>1</v>
      </c>
      <c r="D301" s="351"/>
      <c r="E301" s="354"/>
      <c r="F301" s="354"/>
      <c r="G301" s="351"/>
      <c r="H301" s="354"/>
      <c r="I301" s="354"/>
      <c r="J301" s="351"/>
      <c r="K301" s="354"/>
      <c r="L301" s="354"/>
      <c r="M301" s="351"/>
      <c r="N301" s="354"/>
      <c r="O301" s="354"/>
      <c r="P301" s="351"/>
      <c r="Q301" s="354"/>
      <c r="R301" s="354"/>
      <c r="S301" s="351"/>
      <c r="T301" s="354"/>
      <c r="U301" s="354"/>
      <c r="V301" s="351"/>
      <c r="W301" s="354"/>
      <c r="X301" s="354"/>
      <c r="Y301" s="351"/>
      <c r="Z301" s="354"/>
      <c r="AA301" s="354"/>
      <c r="AB301" s="351"/>
      <c r="AC301" s="354"/>
      <c r="AD301" s="354"/>
      <c r="AE301" s="351"/>
      <c r="AF301" s="354"/>
      <c r="AG301" s="354"/>
      <c r="AH301" s="351"/>
      <c r="AI301" s="354"/>
      <c r="AJ301" s="354"/>
      <c r="AK301" s="351"/>
      <c r="AL301" s="354"/>
      <c r="AM301" s="354"/>
      <c r="AN301" s="351"/>
      <c r="AO301" s="354"/>
      <c r="AP301" s="354"/>
      <c r="AQ301" s="351"/>
      <c r="AR301" s="354"/>
      <c r="AS301" s="354"/>
      <c r="AT301" s="351"/>
      <c r="AU301" s="354"/>
      <c r="AV301" s="354"/>
      <c r="AW301" s="351"/>
      <c r="AX301" s="354"/>
      <c r="AY301" s="354"/>
      <c r="AZ301" s="351"/>
      <c r="BA301" s="354"/>
      <c r="BB301" s="354"/>
      <c r="BC301" s="351"/>
      <c r="BD301" s="354"/>
      <c r="BE301" s="354"/>
      <c r="BF301" s="351"/>
      <c r="BG301" s="354"/>
      <c r="BH301" s="354"/>
      <c r="BI301" s="351"/>
      <c r="BJ301" s="354"/>
      <c r="BK301" s="354"/>
      <c r="BL301" s="398"/>
      <c r="BM301" s="352"/>
      <c r="BN301" s="391"/>
      <c r="BO301" s="357"/>
      <c r="BP301" s="357"/>
      <c r="BQ301" s="357"/>
      <c r="BR301" s="357"/>
      <c r="BS301" s="41"/>
      <c r="BT301" s="329"/>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c r="EV301" s="41"/>
      <c r="EW301" s="41"/>
      <c r="EX301" s="41"/>
      <c r="EY301" s="41"/>
      <c r="EZ301" s="41"/>
      <c r="FA301" s="41"/>
      <c r="FB301" s="41"/>
      <c r="FC301" s="41"/>
      <c r="FD301" s="41"/>
      <c r="FE301" s="41"/>
      <c r="FF301" s="41"/>
      <c r="FG301" s="41"/>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41"/>
      <c r="HE301" s="41"/>
      <c r="HF301" s="41"/>
      <c r="HG301" s="41"/>
      <c r="HH301" s="41"/>
      <c r="HI301" s="41"/>
      <c r="HJ301" s="41"/>
      <c r="HK301" s="41"/>
      <c r="HL301" s="41"/>
      <c r="HM301" s="41"/>
      <c r="HN301" s="41"/>
      <c r="HO301" s="41"/>
      <c r="HP301" s="41"/>
      <c r="HQ301" s="41"/>
      <c r="HR301" s="41"/>
      <c r="HS301" s="41"/>
      <c r="HT301" s="41"/>
      <c r="HU301" s="41"/>
      <c r="HV301" s="41"/>
      <c r="HW301" s="41"/>
      <c r="HX301" s="41"/>
      <c r="HY301" s="41"/>
      <c r="HZ301" s="41"/>
      <c r="IA301" s="41"/>
      <c r="IB301" s="41"/>
      <c r="IC301" s="41"/>
      <c r="ID301" s="41"/>
      <c r="IE301" s="41"/>
      <c r="IF301" s="41"/>
      <c r="IG301" s="41"/>
      <c r="IH301" s="41"/>
      <c r="II301" s="41"/>
      <c r="IJ301" s="41"/>
      <c r="IK301" s="41"/>
      <c r="IL301" s="41"/>
      <c r="IM301" s="41"/>
      <c r="IN301" s="41"/>
    </row>
    <row r="302" spans="2:248" s="41" customFormat="1" x14ac:dyDescent="0.25">
      <c r="B302" s="282"/>
      <c r="C302" s="284"/>
      <c r="D302" s="382"/>
      <c r="E302" s="383"/>
      <c r="F302" s="383"/>
      <c r="G302" s="382"/>
      <c r="H302" s="383"/>
      <c r="I302" s="383"/>
      <c r="J302" s="382"/>
      <c r="K302" s="383"/>
      <c r="L302" s="383"/>
      <c r="M302" s="382"/>
      <c r="N302" s="383"/>
      <c r="O302" s="383"/>
      <c r="P302" s="382"/>
      <c r="Q302" s="383"/>
      <c r="R302" s="383"/>
      <c r="S302" s="382"/>
      <c r="T302" s="383"/>
      <c r="U302" s="383"/>
      <c r="V302" s="382"/>
      <c r="W302" s="383"/>
      <c r="X302" s="383"/>
      <c r="Y302" s="382"/>
      <c r="Z302" s="383"/>
      <c r="AA302" s="383"/>
      <c r="AB302" s="382"/>
      <c r="AC302" s="383"/>
      <c r="AD302" s="383"/>
      <c r="AE302" s="382"/>
      <c r="AF302" s="383"/>
      <c r="AG302" s="383"/>
      <c r="AH302" s="382"/>
      <c r="AI302" s="383"/>
      <c r="AJ302" s="383"/>
      <c r="AK302" s="382"/>
      <c r="AL302" s="383"/>
      <c r="AM302" s="383"/>
      <c r="AN302" s="382"/>
      <c r="AO302" s="383"/>
      <c r="AP302" s="383"/>
      <c r="AQ302" s="382"/>
      <c r="AR302" s="383"/>
      <c r="AS302" s="383"/>
      <c r="AT302" s="382"/>
      <c r="AU302" s="383"/>
      <c r="AV302" s="383"/>
      <c r="AW302" s="382"/>
      <c r="AX302" s="383"/>
      <c r="AY302" s="383"/>
      <c r="AZ302" s="382"/>
      <c r="BA302" s="383"/>
      <c r="BB302" s="383"/>
      <c r="BC302" s="382"/>
      <c r="BD302" s="383"/>
      <c r="BE302" s="383"/>
      <c r="BF302" s="382"/>
      <c r="BG302" s="383"/>
      <c r="BH302" s="383"/>
      <c r="BI302" s="382"/>
      <c r="BJ302" s="383"/>
      <c r="BK302" s="383"/>
      <c r="BL302" s="382"/>
      <c r="BM302" s="352"/>
      <c r="BN302" s="391"/>
      <c r="BO302" s="357"/>
      <c r="BP302" s="357"/>
      <c r="BQ302" s="357"/>
      <c r="BR302" s="357"/>
      <c r="BT302" s="329"/>
    </row>
    <row r="303" spans="2:248" x14ac:dyDescent="0.25">
      <c r="B303" s="22"/>
      <c r="C303" s="23"/>
      <c r="D303" s="336"/>
      <c r="E303" s="335"/>
      <c r="F303" s="335"/>
      <c r="G303" s="336"/>
      <c r="H303" s="335"/>
      <c r="I303" s="335"/>
      <c r="J303" s="336"/>
      <c r="K303" s="337"/>
      <c r="L303" s="337"/>
      <c r="M303" s="336"/>
      <c r="N303" s="335"/>
      <c r="O303" s="335"/>
      <c r="P303" s="336"/>
      <c r="Q303" s="335"/>
      <c r="R303" s="335"/>
      <c r="S303" s="336"/>
      <c r="T303" s="335"/>
      <c r="U303" s="335"/>
      <c r="V303" s="336"/>
      <c r="W303" s="335"/>
      <c r="X303" s="335"/>
      <c r="Y303" s="336"/>
      <c r="Z303" s="335"/>
      <c r="AA303" s="335"/>
      <c r="AB303" s="336"/>
      <c r="AC303" s="335"/>
      <c r="AD303" s="335"/>
      <c r="AE303" s="336"/>
      <c r="AF303" s="335"/>
      <c r="AG303" s="335"/>
      <c r="AH303" s="336"/>
      <c r="AI303" s="335"/>
      <c r="AJ303" s="335"/>
      <c r="AK303" s="336"/>
      <c r="AL303" s="335"/>
      <c r="AM303" s="335"/>
      <c r="AN303" s="336"/>
      <c r="AO303" s="335"/>
      <c r="AP303" s="335"/>
      <c r="AQ303" s="336"/>
      <c r="AR303" s="335"/>
      <c r="AS303" s="335"/>
      <c r="AT303" s="336"/>
      <c r="AU303" s="335"/>
      <c r="AV303" s="335"/>
      <c r="AW303" s="336"/>
      <c r="AX303" s="335"/>
      <c r="AY303" s="335"/>
      <c r="AZ303" s="336"/>
      <c r="BA303" s="335"/>
      <c r="BB303" s="335"/>
      <c r="BC303" s="336"/>
      <c r="BD303" s="335"/>
      <c r="BE303" s="335"/>
      <c r="BF303" s="336"/>
      <c r="BG303" s="335"/>
      <c r="BH303" s="335"/>
      <c r="BI303" s="336"/>
      <c r="BJ303" s="335"/>
      <c r="BK303" s="335"/>
      <c r="BL303" s="335"/>
      <c r="BM303" s="338"/>
      <c r="BN303" s="391"/>
      <c r="BO303" s="357"/>
      <c r="BP303" s="357"/>
      <c r="BQ303" s="357"/>
      <c r="BR303" s="357"/>
      <c r="BS303" s="41"/>
      <c r="BT303" s="329"/>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c r="EV303" s="41"/>
      <c r="EW303" s="41"/>
      <c r="EX303" s="41"/>
      <c r="EY303" s="41"/>
      <c r="EZ303" s="41"/>
      <c r="FA303" s="41"/>
      <c r="FB303" s="41"/>
      <c r="FC303" s="41"/>
      <c r="FD303" s="41"/>
      <c r="FE303" s="41"/>
      <c r="FF303" s="41"/>
      <c r="FG303" s="41"/>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41"/>
      <c r="HE303" s="41"/>
      <c r="HF303" s="41"/>
      <c r="HG303" s="41"/>
      <c r="HH303" s="41"/>
      <c r="HI303" s="41"/>
      <c r="HJ303" s="41"/>
      <c r="HK303" s="41"/>
      <c r="HL303" s="41"/>
      <c r="HM303" s="41"/>
      <c r="HN303" s="41"/>
      <c r="HO303" s="41"/>
      <c r="HP303" s="41"/>
      <c r="HQ303" s="41"/>
      <c r="HR303" s="41"/>
      <c r="HS303" s="41"/>
      <c r="HT303" s="41"/>
      <c r="HU303" s="41"/>
      <c r="HV303" s="41"/>
      <c r="HW303" s="41"/>
      <c r="HX303" s="41"/>
      <c r="HY303" s="41"/>
      <c r="HZ303" s="41"/>
      <c r="IA303" s="41"/>
      <c r="IB303" s="41"/>
      <c r="IC303" s="41"/>
      <c r="ID303" s="41"/>
      <c r="IE303" s="41"/>
      <c r="IF303" s="41"/>
      <c r="IG303" s="41"/>
      <c r="IH303" s="41"/>
      <c r="II303" s="41"/>
      <c r="IJ303" s="41"/>
      <c r="IK303" s="41"/>
      <c r="IL303" s="41"/>
      <c r="IM303" s="41"/>
      <c r="IN303" s="41"/>
    </row>
    <row r="304" spans="2:248" x14ac:dyDescent="0.25">
      <c r="B304" s="22"/>
      <c r="C304" s="23"/>
      <c r="D304" s="336"/>
      <c r="E304" s="335"/>
      <c r="F304" s="335"/>
      <c r="G304" s="336"/>
      <c r="H304" s="335"/>
      <c r="I304" s="335"/>
      <c r="J304" s="336"/>
      <c r="K304" s="337"/>
      <c r="L304" s="337"/>
      <c r="M304" s="336"/>
      <c r="N304" s="335"/>
      <c r="O304" s="335"/>
      <c r="P304" s="336"/>
      <c r="Q304" s="335"/>
      <c r="R304" s="335"/>
      <c r="S304" s="336"/>
      <c r="T304" s="335"/>
      <c r="U304" s="335"/>
      <c r="V304" s="336"/>
      <c r="W304" s="335"/>
      <c r="X304" s="335"/>
      <c r="Y304" s="336"/>
      <c r="Z304" s="335"/>
      <c r="AA304" s="335"/>
      <c r="AB304" s="336"/>
      <c r="AC304" s="335"/>
      <c r="AD304" s="335"/>
      <c r="AE304" s="336"/>
      <c r="AF304" s="335"/>
      <c r="AG304" s="335"/>
      <c r="AH304" s="336"/>
      <c r="AI304" s="335"/>
      <c r="AJ304" s="335"/>
      <c r="AK304" s="336"/>
      <c r="AL304" s="335"/>
      <c r="AM304" s="335"/>
      <c r="AN304" s="336"/>
      <c r="AO304" s="335"/>
      <c r="AP304" s="335"/>
      <c r="AQ304" s="336"/>
      <c r="AR304" s="335"/>
      <c r="AS304" s="335"/>
      <c r="AT304" s="336"/>
      <c r="AU304" s="335"/>
      <c r="AV304" s="335"/>
      <c r="AW304" s="336"/>
      <c r="AX304" s="335"/>
      <c r="AY304" s="335"/>
      <c r="AZ304" s="336"/>
      <c r="BA304" s="335"/>
      <c r="BB304" s="335"/>
      <c r="BC304" s="336"/>
      <c r="BD304" s="335"/>
      <c r="BE304" s="335"/>
      <c r="BF304" s="336"/>
      <c r="BG304" s="335"/>
      <c r="BH304" s="335"/>
      <c r="BI304" s="336"/>
      <c r="BJ304" s="335"/>
      <c r="BK304" s="335"/>
      <c r="BL304" s="335"/>
      <c r="BM304" s="338"/>
      <c r="BN304" s="391"/>
      <c r="BO304" s="357"/>
      <c r="BP304" s="357"/>
      <c r="BQ304" s="357"/>
      <c r="BR304" s="357"/>
      <c r="BS304" s="41"/>
      <c r="BT304" s="329"/>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c r="FF304" s="41"/>
      <c r="FG304" s="41"/>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41"/>
      <c r="HE304" s="41"/>
      <c r="HF304" s="41"/>
      <c r="HG304" s="41"/>
      <c r="HH304" s="41"/>
      <c r="HI304" s="41"/>
      <c r="HJ304" s="41"/>
      <c r="HK304" s="41"/>
      <c r="HL304" s="41"/>
      <c r="HM304" s="41"/>
      <c r="HN304" s="41"/>
      <c r="HO304" s="41"/>
      <c r="HP304" s="41"/>
      <c r="HQ304" s="41"/>
      <c r="HR304" s="41"/>
      <c r="HS304" s="41"/>
      <c r="HT304" s="41"/>
      <c r="HU304" s="41"/>
      <c r="HV304" s="41"/>
      <c r="HW304" s="41"/>
      <c r="HX304" s="41"/>
      <c r="HY304" s="41"/>
      <c r="HZ304" s="41"/>
      <c r="IA304" s="41"/>
      <c r="IB304" s="41"/>
      <c r="IC304" s="41"/>
      <c r="ID304" s="41"/>
      <c r="IE304" s="41"/>
      <c r="IF304" s="41"/>
      <c r="IG304" s="41"/>
      <c r="IH304" s="41"/>
      <c r="II304" s="41"/>
      <c r="IJ304" s="41"/>
      <c r="IK304" s="41"/>
      <c r="IL304" s="41"/>
      <c r="IM304" s="41"/>
      <c r="IN304" s="41"/>
    </row>
    <row r="305" spans="1:72" x14ac:dyDescent="0.25">
      <c r="B305" s="22"/>
      <c r="C305" s="23"/>
      <c r="D305" s="336"/>
      <c r="E305" s="335"/>
      <c r="F305" s="335"/>
      <c r="G305" s="336"/>
      <c r="H305" s="335"/>
      <c r="I305" s="335"/>
      <c r="J305" s="336"/>
      <c r="K305" s="337"/>
      <c r="L305" s="337"/>
      <c r="M305" s="336"/>
      <c r="N305" s="335"/>
      <c r="O305" s="335"/>
      <c r="P305" s="336"/>
      <c r="Q305" s="335"/>
      <c r="R305" s="335"/>
      <c r="S305" s="336"/>
      <c r="T305" s="335"/>
      <c r="U305" s="335"/>
      <c r="V305" s="336"/>
      <c r="W305" s="335"/>
      <c r="X305" s="335"/>
      <c r="Y305" s="336"/>
      <c r="Z305" s="335"/>
      <c r="AA305" s="335"/>
      <c r="AB305" s="336"/>
      <c r="AC305" s="335"/>
      <c r="AD305" s="335"/>
      <c r="AE305" s="336"/>
      <c r="AF305" s="335"/>
      <c r="AG305" s="335"/>
      <c r="AH305" s="336"/>
      <c r="AI305" s="335"/>
      <c r="AJ305" s="335"/>
      <c r="AK305" s="336"/>
      <c r="AL305" s="335"/>
      <c r="AM305" s="335"/>
      <c r="AN305" s="336"/>
      <c r="AO305" s="335"/>
      <c r="AP305" s="335"/>
      <c r="AQ305" s="336"/>
      <c r="AR305" s="335"/>
      <c r="AS305" s="335"/>
      <c r="AT305" s="336"/>
      <c r="AU305" s="335"/>
      <c r="AV305" s="335"/>
      <c r="AW305" s="336"/>
      <c r="AX305" s="335"/>
      <c r="AY305" s="335"/>
      <c r="AZ305" s="336"/>
      <c r="BA305" s="335"/>
      <c r="BB305" s="335"/>
      <c r="BC305" s="336"/>
      <c r="BD305" s="335"/>
      <c r="BE305" s="335"/>
      <c r="BF305" s="336"/>
      <c r="BG305" s="335"/>
      <c r="BH305" s="335"/>
      <c r="BI305" s="336"/>
      <c r="BJ305" s="335"/>
      <c r="BK305" s="335"/>
      <c r="BL305" s="335"/>
      <c r="BM305" s="338"/>
      <c r="BO305" s="357"/>
      <c r="BP305" s="357"/>
      <c r="BQ305" s="357"/>
      <c r="BR305" s="357"/>
      <c r="BT305" s="329"/>
    </row>
    <row r="306" spans="1:72" x14ac:dyDescent="0.25">
      <c r="B306" s="22"/>
      <c r="C306" s="23"/>
      <c r="D306" s="336"/>
      <c r="E306" s="335"/>
      <c r="F306" s="335"/>
      <c r="G306" s="336"/>
      <c r="H306" s="335"/>
      <c r="I306" s="335"/>
      <c r="J306" s="336"/>
      <c r="K306" s="337"/>
      <c r="L306" s="337"/>
      <c r="M306" s="336"/>
      <c r="N306" s="335"/>
      <c r="O306" s="335"/>
      <c r="P306" s="336"/>
      <c r="Q306" s="335"/>
      <c r="R306" s="335"/>
      <c r="S306" s="336"/>
      <c r="T306" s="335"/>
      <c r="U306" s="335"/>
      <c r="V306" s="336"/>
      <c r="W306" s="335"/>
      <c r="X306" s="335"/>
      <c r="Y306" s="336"/>
      <c r="Z306" s="335"/>
      <c r="AA306" s="335"/>
      <c r="AB306" s="336"/>
      <c r="AC306" s="335"/>
      <c r="AD306" s="335"/>
      <c r="AE306" s="336"/>
      <c r="AF306" s="335"/>
      <c r="AG306" s="335"/>
      <c r="AH306" s="336"/>
      <c r="AI306" s="335"/>
      <c r="AJ306" s="335"/>
      <c r="AK306" s="336"/>
      <c r="AL306" s="335"/>
      <c r="AM306" s="335"/>
      <c r="AN306" s="336"/>
      <c r="AO306" s="335"/>
      <c r="AP306" s="335"/>
      <c r="AQ306" s="336"/>
      <c r="AR306" s="335"/>
      <c r="AS306" s="335"/>
      <c r="AT306" s="336"/>
      <c r="AU306" s="335"/>
      <c r="AV306" s="335"/>
      <c r="AW306" s="336"/>
      <c r="AX306" s="335"/>
      <c r="AY306" s="335"/>
      <c r="AZ306" s="336"/>
      <c r="BA306" s="335"/>
      <c r="BB306" s="335"/>
      <c r="BC306" s="336"/>
      <c r="BD306" s="335"/>
      <c r="BE306" s="335"/>
      <c r="BF306" s="336"/>
      <c r="BG306" s="335"/>
      <c r="BH306" s="335"/>
      <c r="BI306" s="336"/>
      <c r="BJ306" s="335"/>
      <c r="BK306" s="335"/>
      <c r="BL306" s="335"/>
      <c r="BM306" s="338"/>
      <c r="BO306" s="357"/>
      <c r="BP306" s="357"/>
      <c r="BQ306" s="357"/>
      <c r="BR306" s="357"/>
      <c r="BT306" s="329"/>
    </row>
    <row r="307" spans="1:72" ht="18.75" x14ac:dyDescent="0.3">
      <c r="B307" s="17"/>
      <c r="C307" s="28" t="s">
        <v>294</v>
      </c>
      <c r="D307" s="276" t="s">
        <v>128</v>
      </c>
      <c r="E307" s="340" t="s">
        <v>129</v>
      </c>
      <c r="F307" s="341" t="s">
        <v>130</v>
      </c>
      <c r="G307" s="276" t="s">
        <v>128</v>
      </c>
      <c r="H307" s="340" t="s">
        <v>129</v>
      </c>
      <c r="I307" s="341" t="s">
        <v>130</v>
      </c>
      <c r="J307" s="276" t="s">
        <v>128</v>
      </c>
      <c r="K307" s="340" t="s">
        <v>129</v>
      </c>
      <c r="L307" s="341" t="s">
        <v>130</v>
      </c>
      <c r="M307" s="276" t="s">
        <v>128</v>
      </c>
      <c r="N307" s="340" t="s">
        <v>129</v>
      </c>
      <c r="O307" s="341" t="s">
        <v>130</v>
      </c>
      <c r="P307" s="276" t="s">
        <v>128</v>
      </c>
      <c r="Q307" s="340" t="s">
        <v>129</v>
      </c>
      <c r="R307" s="341" t="s">
        <v>130</v>
      </c>
      <c r="S307" s="276" t="s">
        <v>128</v>
      </c>
      <c r="T307" s="340" t="s">
        <v>129</v>
      </c>
      <c r="U307" s="341" t="s">
        <v>130</v>
      </c>
      <c r="V307" s="276" t="s">
        <v>128</v>
      </c>
      <c r="W307" s="340" t="s">
        <v>129</v>
      </c>
      <c r="X307" s="341" t="s">
        <v>130</v>
      </c>
      <c r="Y307" s="276" t="s">
        <v>128</v>
      </c>
      <c r="Z307" s="340" t="s">
        <v>129</v>
      </c>
      <c r="AA307" s="341" t="s">
        <v>130</v>
      </c>
      <c r="AB307" s="276" t="s">
        <v>128</v>
      </c>
      <c r="AC307" s="340" t="s">
        <v>129</v>
      </c>
      <c r="AD307" s="341" t="s">
        <v>130</v>
      </c>
      <c r="AE307" s="276" t="s">
        <v>128</v>
      </c>
      <c r="AF307" s="340" t="s">
        <v>129</v>
      </c>
      <c r="AG307" s="341" t="s">
        <v>130</v>
      </c>
      <c r="AH307" s="276" t="s">
        <v>128</v>
      </c>
      <c r="AI307" s="340" t="s">
        <v>129</v>
      </c>
      <c r="AJ307" s="341" t="s">
        <v>130</v>
      </c>
      <c r="AK307" s="276" t="s">
        <v>128</v>
      </c>
      <c r="AL307" s="340" t="s">
        <v>129</v>
      </c>
      <c r="AM307" s="341" t="s">
        <v>130</v>
      </c>
      <c r="AN307" s="276" t="s">
        <v>128</v>
      </c>
      <c r="AO307" s="340" t="s">
        <v>129</v>
      </c>
      <c r="AP307" s="341" t="s">
        <v>130</v>
      </c>
      <c r="AQ307" s="276" t="s">
        <v>128</v>
      </c>
      <c r="AR307" s="340" t="s">
        <v>129</v>
      </c>
      <c r="AS307" s="341" t="s">
        <v>130</v>
      </c>
      <c r="AT307" s="276" t="s">
        <v>128</v>
      </c>
      <c r="AU307" s="340" t="s">
        <v>129</v>
      </c>
      <c r="AV307" s="341" t="s">
        <v>130</v>
      </c>
      <c r="AW307" s="276" t="s">
        <v>128</v>
      </c>
      <c r="AX307" s="340" t="s">
        <v>129</v>
      </c>
      <c r="AY307" s="341" t="s">
        <v>130</v>
      </c>
      <c r="AZ307" s="276" t="s">
        <v>128</v>
      </c>
      <c r="BA307" s="340" t="s">
        <v>129</v>
      </c>
      <c r="BB307" s="341" t="s">
        <v>130</v>
      </c>
      <c r="BC307" s="276" t="s">
        <v>128</v>
      </c>
      <c r="BD307" s="340" t="s">
        <v>129</v>
      </c>
      <c r="BE307" s="341" t="s">
        <v>130</v>
      </c>
      <c r="BF307" s="276" t="s">
        <v>128</v>
      </c>
      <c r="BG307" s="340" t="s">
        <v>129</v>
      </c>
      <c r="BH307" s="341" t="s">
        <v>130</v>
      </c>
      <c r="BI307" s="276" t="s">
        <v>128</v>
      </c>
      <c r="BJ307" s="340" t="s">
        <v>129</v>
      </c>
      <c r="BK307" s="341" t="s">
        <v>130</v>
      </c>
      <c r="BL307" s="341" t="s">
        <v>128</v>
      </c>
      <c r="BM307" s="350" t="s">
        <v>0</v>
      </c>
      <c r="BO307" s="357"/>
      <c r="BP307" s="357"/>
      <c r="BQ307" s="357"/>
      <c r="BR307" s="357"/>
      <c r="BT307" s="329"/>
    </row>
    <row r="308" spans="1:72" x14ac:dyDescent="0.25">
      <c r="B308" s="91"/>
      <c r="C308" s="79"/>
      <c r="D308" s="357"/>
      <c r="E308" s="352"/>
      <c r="F308" s="352"/>
      <c r="G308" s="357"/>
      <c r="H308" s="352"/>
      <c r="I308" s="352"/>
      <c r="J308" s="357"/>
      <c r="K308" s="352"/>
      <c r="L308" s="352"/>
      <c r="M308" s="357"/>
      <c r="N308" s="352"/>
      <c r="O308" s="352"/>
      <c r="P308" s="357"/>
      <c r="Q308" s="352"/>
      <c r="R308" s="352"/>
      <c r="S308" s="357"/>
      <c r="T308" s="352"/>
      <c r="U308" s="352"/>
      <c r="V308" s="357"/>
      <c r="W308" s="352"/>
      <c r="X308" s="352"/>
      <c r="Y308" s="357"/>
      <c r="Z308" s="352"/>
      <c r="AA308" s="352"/>
      <c r="AB308" s="357"/>
      <c r="AC308" s="352"/>
      <c r="AD308" s="352"/>
      <c r="AE308" s="357"/>
      <c r="AF308" s="352"/>
      <c r="AG308" s="352"/>
      <c r="AH308" s="357"/>
      <c r="AI308" s="352"/>
      <c r="AJ308" s="352"/>
      <c r="AK308" s="357"/>
      <c r="AL308" s="352"/>
      <c r="AM308" s="352"/>
      <c r="AN308" s="357"/>
      <c r="AO308" s="352"/>
      <c r="AP308" s="352"/>
      <c r="AQ308" s="357"/>
      <c r="AR308" s="352"/>
      <c r="AS308" s="352"/>
      <c r="AT308" s="357"/>
      <c r="AU308" s="352"/>
      <c r="AV308" s="352"/>
      <c r="AW308" s="357"/>
      <c r="AX308" s="352"/>
      <c r="AY308" s="352"/>
      <c r="AZ308" s="357"/>
      <c r="BA308" s="352"/>
      <c r="BB308" s="352"/>
      <c r="BC308" s="357"/>
      <c r="BD308" s="352"/>
      <c r="BE308" s="352"/>
      <c r="BF308" s="357"/>
      <c r="BG308" s="352"/>
      <c r="BH308" s="352"/>
      <c r="BI308" s="357"/>
      <c r="BJ308" s="352"/>
      <c r="BK308" s="352"/>
      <c r="BL308" s="352"/>
      <c r="BM308" s="357"/>
      <c r="BO308" s="357">
        <f t="shared" ref="BO308:BO333" si="142">(F308+I308+L308+O308+R308)*BL308</f>
        <v>0</v>
      </c>
      <c r="BP308" s="357">
        <f t="shared" ref="BP308:BP333" si="143">(U308+X308+AA308+AD308+AG308)*BL308</f>
        <v>0</v>
      </c>
      <c r="BQ308" s="357">
        <f t="shared" ref="BQ308:BQ333" si="144">(AJ308+AM308+AP308+AS308+AV308)*BL308</f>
        <v>0</v>
      </c>
      <c r="BR308" s="357">
        <f t="shared" ref="BR308:BR333" si="145">(AY308+BB308+BE308+BH308+BK308)*BL308</f>
        <v>0</v>
      </c>
      <c r="BT308" s="329"/>
    </row>
    <row r="309" spans="1:72" s="81" customFormat="1" x14ac:dyDescent="0.25">
      <c r="A309" s="327"/>
      <c r="B309" s="58" t="s">
        <v>413</v>
      </c>
      <c r="C309" s="28" t="s">
        <v>294</v>
      </c>
      <c r="D309" s="357"/>
      <c r="E309" s="352"/>
      <c r="F309" s="352"/>
      <c r="G309" s="357"/>
      <c r="H309" s="352"/>
      <c r="I309" s="352"/>
      <c r="J309" s="357"/>
      <c r="K309" s="352"/>
      <c r="L309" s="352"/>
      <c r="M309" s="357"/>
      <c r="N309" s="352"/>
      <c r="O309" s="352"/>
      <c r="P309" s="357"/>
      <c r="Q309" s="352"/>
      <c r="R309" s="352"/>
      <c r="S309" s="357"/>
      <c r="T309" s="352"/>
      <c r="U309" s="352"/>
      <c r="V309" s="357"/>
      <c r="W309" s="352"/>
      <c r="X309" s="352"/>
      <c r="Y309" s="357"/>
      <c r="Z309" s="352"/>
      <c r="AA309" s="352"/>
      <c r="AB309" s="357"/>
      <c r="AC309" s="352"/>
      <c r="AD309" s="352"/>
      <c r="AE309" s="357"/>
      <c r="AF309" s="352"/>
      <c r="AG309" s="352"/>
      <c r="AH309" s="357"/>
      <c r="AI309" s="352"/>
      <c r="AJ309" s="352"/>
      <c r="AK309" s="357"/>
      <c r="AL309" s="352"/>
      <c r="AM309" s="352"/>
      <c r="AN309" s="357"/>
      <c r="AO309" s="352"/>
      <c r="AP309" s="352"/>
      <c r="AQ309" s="357"/>
      <c r="AR309" s="352"/>
      <c r="AS309" s="352"/>
      <c r="AT309" s="357"/>
      <c r="AU309" s="352"/>
      <c r="AV309" s="352"/>
      <c r="AW309" s="357"/>
      <c r="AX309" s="352"/>
      <c r="AY309" s="352"/>
      <c r="AZ309" s="357"/>
      <c r="BA309" s="352"/>
      <c r="BB309" s="352"/>
      <c r="BC309" s="357"/>
      <c r="BD309" s="352"/>
      <c r="BE309" s="352"/>
      <c r="BF309" s="357"/>
      <c r="BG309" s="352"/>
      <c r="BH309" s="352"/>
      <c r="BI309" s="357"/>
      <c r="BJ309" s="352"/>
      <c r="BK309" s="352"/>
      <c r="BL309" s="352"/>
      <c r="BM309" s="357"/>
      <c r="BN309" s="279"/>
      <c r="BO309" s="357">
        <f t="shared" si="142"/>
        <v>0</v>
      </c>
      <c r="BP309" s="357">
        <f t="shared" si="143"/>
        <v>0</v>
      </c>
      <c r="BQ309" s="357">
        <f t="shared" si="144"/>
        <v>0</v>
      </c>
      <c r="BR309" s="357">
        <f t="shared" si="145"/>
        <v>0</v>
      </c>
      <c r="BT309" s="329"/>
    </row>
    <row r="310" spans="1:72" x14ac:dyDescent="0.25">
      <c r="A310" s="326"/>
      <c r="B310" s="303" t="s">
        <v>302</v>
      </c>
      <c r="C310" s="249"/>
      <c r="D310" s="353">
        <v>1</v>
      </c>
      <c r="E310" s="354"/>
      <c r="F310" s="385">
        <f t="shared" ref="F310:F370" si="146">D310*E$10</f>
        <v>5</v>
      </c>
      <c r="G310" s="353">
        <v>0</v>
      </c>
      <c r="H310" s="354"/>
      <c r="I310" s="385">
        <f t="shared" ref="I310:I319" si="147">G310*H$10</f>
        <v>0</v>
      </c>
      <c r="J310" s="353">
        <v>2</v>
      </c>
      <c r="K310" s="354"/>
      <c r="L310" s="385">
        <f t="shared" ref="L310:L319" si="148">J310*K$10</f>
        <v>4</v>
      </c>
      <c r="M310" s="353">
        <v>3</v>
      </c>
      <c r="N310" s="354"/>
      <c r="O310" s="385">
        <f t="shared" ref="O310:O319" si="149">M310*N$10</f>
        <v>9</v>
      </c>
      <c r="P310" s="353">
        <v>0</v>
      </c>
      <c r="Q310" s="354"/>
      <c r="R310" s="385">
        <f t="shared" ref="R310:R319" si="150">P310*Q$10</f>
        <v>0</v>
      </c>
      <c r="S310" s="353">
        <v>0</v>
      </c>
      <c r="T310" s="354"/>
      <c r="U310" s="385">
        <f t="shared" ref="U310:U319" si="151">S310*T$10</f>
        <v>0</v>
      </c>
      <c r="V310" s="353">
        <v>2</v>
      </c>
      <c r="W310" s="354"/>
      <c r="X310" s="385">
        <f t="shared" ref="X310:X319" si="152">V310*W$10</f>
        <v>6</v>
      </c>
      <c r="Y310" s="353">
        <v>2</v>
      </c>
      <c r="Z310" s="354"/>
      <c r="AA310" s="385">
        <f t="shared" ref="AA310:AA319" si="153">Y310*Z$10</f>
        <v>2</v>
      </c>
      <c r="AB310" s="353">
        <v>0</v>
      </c>
      <c r="AC310" s="354"/>
      <c r="AD310" s="385">
        <f t="shared" ref="AD310:AD319" si="154">AB310*AC$10</f>
        <v>0</v>
      </c>
      <c r="AE310" s="353">
        <v>1</v>
      </c>
      <c r="AF310" s="354"/>
      <c r="AG310" s="385">
        <f t="shared" ref="AG310:AG319" si="155">AE310*AF$10</f>
        <v>3</v>
      </c>
      <c r="AH310" s="353">
        <v>1</v>
      </c>
      <c r="AI310" s="354"/>
      <c r="AJ310" s="385">
        <f t="shared" ref="AJ310:AJ319" si="156">AH310*AI$10</f>
        <v>5</v>
      </c>
      <c r="AK310" s="353">
        <v>1</v>
      </c>
      <c r="AL310" s="354"/>
      <c r="AM310" s="385">
        <f t="shared" ref="AM310:AM319" si="157">AK310*AL$10</f>
        <v>4</v>
      </c>
      <c r="AN310" s="353">
        <v>1</v>
      </c>
      <c r="AO310" s="354"/>
      <c r="AP310" s="385">
        <f t="shared" ref="AP310:AP319" si="158">AN310*AO$10</f>
        <v>2</v>
      </c>
      <c r="AQ310" s="353">
        <v>0</v>
      </c>
      <c r="AR310" s="354"/>
      <c r="AS310" s="385">
        <f t="shared" ref="AS310:AS319" si="159">AQ310*AR$10</f>
        <v>0</v>
      </c>
      <c r="AT310" s="353">
        <v>1</v>
      </c>
      <c r="AU310" s="354"/>
      <c r="AV310" s="385">
        <f t="shared" ref="AV310:AV319" si="160">AT310*AU$10</f>
        <v>3</v>
      </c>
      <c r="AW310" s="353">
        <v>3</v>
      </c>
      <c r="AX310" s="354"/>
      <c r="AY310" s="385">
        <f t="shared" ref="AY310:AY319" si="161">AW310*AX$10</f>
        <v>6</v>
      </c>
      <c r="AZ310" s="353">
        <v>4</v>
      </c>
      <c r="BA310" s="354"/>
      <c r="BB310" s="385">
        <f t="shared" ref="BB310:BB319" si="162">AZ310*BA$10</f>
        <v>12</v>
      </c>
      <c r="BC310" s="353">
        <v>3</v>
      </c>
      <c r="BD310" s="354"/>
      <c r="BE310" s="385">
        <f t="shared" ref="BE310:BE319" si="163">BC310*BD$10</f>
        <v>12</v>
      </c>
      <c r="BF310" s="353">
        <v>1</v>
      </c>
      <c r="BG310" s="354"/>
      <c r="BH310" s="385">
        <f t="shared" ref="BH310:BH319" si="164">BF310*BG$10</f>
        <v>2</v>
      </c>
      <c r="BI310" s="353">
        <v>3</v>
      </c>
      <c r="BJ310" s="354"/>
      <c r="BK310" s="385">
        <f t="shared" ref="BK310:BK319" si="165">BI310*BJ$10</f>
        <v>3</v>
      </c>
      <c r="BL310" s="356">
        <v>4</v>
      </c>
      <c r="BM310" s="357">
        <f t="shared" ref="BM310:BM315" si="166">(F310+I310+L310+O310+R310+U310+X310+AA310+AD310+AG310+AJ310+AM310+AP310+AS310+AV310+AY310+BB310+BE310+BH310+BK310)*BL310</f>
        <v>312</v>
      </c>
      <c r="BO310" s="357">
        <f t="shared" si="142"/>
        <v>72</v>
      </c>
      <c r="BP310" s="357">
        <f t="shared" si="143"/>
        <v>44</v>
      </c>
      <c r="BQ310" s="357">
        <f t="shared" si="144"/>
        <v>56</v>
      </c>
      <c r="BR310" s="357">
        <f t="shared" si="145"/>
        <v>140</v>
      </c>
      <c r="BT310" s="329"/>
    </row>
    <row r="311" spans="1:72" x14ac:dyDescent="0.25">
      <c r="A311" s="326"/>
      <c r="B311" s="303" t="s">
        <v>303</v>
      </c>
      <c r="C311" s="249"/>
      <c r="D311" s="353">
        <v>0</v>
      </c>
      <c r="E311" s="354"/>
      <c r="F311" s="385">
        <f t="shared" si="146"/>
        <v>0</v>
      </c>
      <c r="G311" s="353">
        <v>2</v>
      </c>
      <c r="H311" s="354"/>
      <c r="I311" s="385">
        <f t="shared" si="147"/>
        <v>6</v>
      </c>
      <c r="J311" s="353">
        <v>0</v>
      </c>
      <c r="K311" s="354"/>
      <c r="L311" s="385">
        <f t="shared" si="148"/>
        <v>0</v>
      </c>
      <c r="M311" s="353">
        <v>2</v>
      </c>
      <c r="N311" s="354"/>
      <c r="O311" s="385">
        <f t="shared" si="149"/>
        <v>6</v>
      </c>
      <c r="P311" s="353">
        <v>0</v>
      </c>
      <c r="Q311" s="354"/>
      <c r="R311" s="385">
        <f t="shared" si="150"/>
        <v>0</v>
      </c>
      <c r="S311" s="353">
        <v>0</v>
      </c>
      <c r="T311" s="354"/>
      <c r="U311" s="385">
        <f t="shared" si="151"/>
        <v>0</v>
      </c>
      <c r="V311" s="353">
        <v>2</v>
      </c>
      <c r="W311" s="354"/>
      <c r="X311" s="385">
        <f t="shared" si="152"/>
        <v>6</v>
      </c>
      <c r="Y311" s="353">
        <v>0</v>
      </c>
      <c r="Z311" s="354"/>
      <c r="AA311" s="385">
        <f t="shared" si="153"/>
        <v>0</v>
      </c>
      <c r="AB311" s="353">
        <v>0</v>
      </c>
      <c r="AC311" s="354"/>
      <c r="AD311" s="385">
        <f t="shared" si="154"/>
        <v>0</v>
      </c>
      <c r="AE311" s="353">
        <v>0</v>
      </c>
      <c r="AF311" s="354"/>
      <c r="AG311" s="385">
        <f t="shared" si="155"/>
        <v>0</v>
      </c>
      <c r="AH311" s="353">
        <v>0</v>
      </c>
      <c r="AI311" s="354"/>
      <c r="AJ311" s="385">
        <f t="shared" si="156"/>
        <v>0</v>
      </c>
      <c r="AK311" s="353">
        <v>0</v>
      </c>
      <c r="AL311" s="354"/>
      <c r="AM311" s="385">
        <f t="shared" si="157"/>
        <v>0</v>
      </c>
      <c r="AN311" s="353">
        <v>0</v>
      </c>
      <c r="AO311" s="354"/>
      <c r="AP311" s="385">
        <f t="shared" si="158"/>
        <v>0</v>
      </c>
      <c r="AQ311" s="353">
        <v>0</v>
      </c>
      <c r="AR311" s="354"/>
      <c r="AS311" s="385">
        <f t="shared" si="159"/>
        <v>0</v>
      </c>
      <c r="AT311" s="353">
        <v>0</v>
      </c>
      <c r="AU311" s="354"/>
      <c r="AV311" s="385">
        <f t="shared" si="160"/>
        <v>0</v>
      </c>
      <c r="AW311" s="353">
        <v>2</v>
      </c>
      <c r="AX311" s="354"/>
      <c r="AY311" s="385">
        <f t="shared" si="161"/>
        <v>4</v>
      </c>
      <c r="AZ311" s="353">
        <v>4</v>
      </c>
      <c r="BA311" s="354"/>
      <c r="BB311" s="385">
        <f t="shared" si="162"/>
        <v>12</v>
      </c>
      <c r="BC311" s="353">
        <v>3</v>
      </c>
      <c r="BD311" s="354"/>
      <c r="BE311" s="385">
        <f t="shared" si="163"/>
        <v>12</v>
      </c>
      <c r="BF311" s="353">
        <v>3</v>
      </c>
      <c r="BG311" s="354"/>
      <c r="BH311" s="385">
        <f t="shared" si="164"/>
        <v>6</v>
      </c>
      <c r="BI311" s="353">
        <v>0</v>
      </c>
      <c r="BJ311" s="354"/>
      <c r="BK311" s="385">
        <f t="shared" si="165"/>
        <v>0</v>
      </c>
      <c r="BL311" s="356">
        <v>4</v>
      </c>
      <c r="BM311" s="357">
        <f t="shared" si="166"/>
        <v>208</v>
      </c>
      <c r="BO311" s="357">
        <f t="shared" si="142"/>
        <v>48</v>
      </c>
      <c r="BP311" s="357">
        <f t="shared" si="143"/>
        <v>24</v>
      </c>
      <c r="BQ311" s="357">
        <f t="shared" si="144"/>
        <v>0</v>
      </c>
      <c r="BR311" s="357">
        <f t="shared" si="145"/>
        <v>136</v>
      </c>
      <c r="BT311" s="329"/>
    </row>
    <row r="312" spans="1:72" x14ac:dyDescent="0.25">
      <c r="A312" s="326"/>
      <c r="B312" s="303" t="s">
        <v>304</v>
      </c>
      <c r="C312" s="249"/>
      <c r="D312" s="353">
        <v>1</v>
      </c>
      <c r="E312" s="354"/>
      <c r="F312" s="385">
        <f t="shared" si="146"/>
        <v>5</v>
      </c>
      <c r="G312" s="353">
        <v>1</v>
      </c>
      <c r="H312" s="354"/>
      <c r="I312" s="385">
        <f t="shared" si="147"/>
        <v>3</v>
      </c>
      <c r="J312" s="353">
        <v>0</v>
      </c>
      <c r="K312" s="354"/>
      <c r="L312" s="385">
        <f t="shared" si="148"/>
        <v>0</v>
      </c>
      <c r="M312" s="353">
        <v>0</v>
      </c>
      <c r="N312" s="354"/>
      <c r="O312" s="385">
        <f t="shared" si="149"/>
        <v>0</v>
      </c>
      <c r="P312" s="353">
        <v>0</v>
      </c>
      <c r="Q312" s="354"/>
      <c r="R312" s="385">
        <f t="shared" si="150"/>
        <v>0</v>
      </c>
      <c r="S312" s="353">
        <v>2</v>
      </c>
      <c r="T312" s="354"/>
      <c r="U312" s="385">
        <f t="shared" si="151"/>
        <v>10</v>
      </c>
      <c r="V312" s="353">
        <v>0</v>
      </c>
      <c r="W312" s="354"/>
      <c r="X312" s="385">
        <f t="shared" si="152"/>
        <v>0</v>
      </c>
      <c r="Y312" s="353">
        <v>2</v>
      </c>
      <c r="Z312" s="354"/>
      <c r="AA312" s="385">
        <f t="shared" si="153"/>
        <v>2</v>
      </c>
      <c r="AB312" s="353">
        <v>1</v>
      </c>
      <c r="AC312" s="354"/>
      <c r="AD312" s="385">
        <f t="shared" si="154"/>
        <v>2</v>
      </c>
      <c r="AE312" s="353">
        <v>3</v>
      </c>
      <c r="AF312" s="354"/>
      <c r="AG312" s="385">
        <f t="shared" si="155"/>
        <v>9</v>
      </c>
      <c r="AH312" s="353">
        <v>0</v>
      </c>
      <c r="AI312" s="354"/>
      <c r="AJ312" s="385">
        <f t="shared" si="156"/>
        <v>0</v>
      </c>
      <c r="AK312" s="353">
        <v>0</v>
      </c>
      <c r="AL312" s="354"/>
      <c r="AM312" s="385">
        <f t="shared" si="157"/>
        <v>0</v>
      </c>
      <c r="AN312" s="353">
        <v>0</v>
      </c>
      <c r="AO312" s="354"/>
      <c r="AP312" s="385">
        <f t="shared" si="158"/>
        <v>0</v>
      </c>
      <c r="AQ312" s="353">
        <v>0</v>
      </c>
      <c r="AR312" s="354"/>
      <c r="AS312" s="385">
        <f t="shared" si="159"/>
        <v>0</v>
      </c>
      <c r="AT312" s="353">
        <v>0</v>
      </c>
      <c r="AU312" s="354"/>
      <c r="AV312" s="385">
        <f t="shared" si="160"/>
        <v>0</v>
      </c>
      <c r="AW312" s="353">
        <v>2</v>
      </c>
      <c r="AX312" s="354"/>
      <c r="AY312" s="385">
        <f t="shared" si="161"/>
        <v>4</v>
      </c>
      <c r="AZ312" s="353">
        <v>3</v>
      </c>
      <c r="BA312" s="354"/>
      <c r="BB312" s="385">
        <f t="shared" si="162"/>
        <v>9</v>
      </c>
      <c r="BC312" s="353">
        <v>2</v>
      </c>
      <c r="BD312" s="354"/>
      <c r="BE312" s="385">
        <f t="shared" si="163"/>
        <v>8</v>
      </c>
      <c r="BF312" s="353">
        <v>1</v>
      </c>
      <c r="BG312" s="354"/>
      <c r="BH312" s="385">
        <f t="shared" si="164"/>
        <v>2</v>
      </c>
      <c r="BI312" s="353">
        <v>1</v>
      </c>
      <c r="BJ312" s="354"/>
      <c r="BK312" s="385">
        <f t="shared" si="165"/>
        <v>1</v>
      </c>
      <c r="BL312" s="356">
        <v>4</v>
      </c>
      <c r="BM312" s="357">
        <f t="shared" si="166"/>
        <v>220</v>
      </c>
      <c r="BO312" s="357">
        <f t="shared" si="142"/>
        <v>32</v>
      </c>
      <c r="BP312" s="357">
        <f t="shared" si="143"/>
        <v>92</v>
      </c>
      <c r="BQ312" s="357">
        <f t="shared" si="144"/>
        <v>0</v>
      </c>
      <c r="BR312" s="357">
        <f t="shared" si="145"/>
        <v>96</v>
      </c>
      <c r="BT312" s="329"/>
    </row>
    <row r="313" spans="1:72" x14ac:dyDescent="0.25">
      <c r="A313" s="326"/>
      <c r="B313" s="303" t="s">
        <v>305</v>
      </c>
      <c r="C313" s="249"/>
      <c r="D313" s="353">
        <v>1</v>
      </c>
      <c r="E313" s="354"/>
      <c r="F313" s="385">
        <f t="shared" si="146"/>
        <v>5</v>
      </c>
      <c r="G313" s="353">
        <v>2</v>
      </c>
      <c r="H313" s="354"/>
      <c r="I313" s="385">
        <f t="shared" si="147"/>
        <v>6</v>
      </c>
      <c r="J313" s="353">
        <v>1</v>
      </c>
      <c r="K313" s="354"/>
      <c r="L313" s="385">
        <f t="shared" si="148"/>
        <v>2</v>
      </c>
      <c r="M313" s="353">
        <v>1</v>
      </c>
      <c r="N313" s="354"/>
      <c r="O313" s="385">
        <f t="shared" si="149"/>
        <v>3</v>
      </c>
      <c r="P313" s="353">
        <v>1</v>
      </c>
      <c r="Q313" s="354"/>
      <c r="R313" s="385">
        <f t="shared" si="150"/>
        <v>2</v>
      </c>
      <c r="S313" s="353">
        <v>0</v>
      </c>
      <c r="T313" s="354"/>
      <c r="U313" s="385">
        <f t="shared" si="151"/>
        <v>0</v>
      </c>
      <c r="V313" s="353">
        <v>2</v>
      </c>
      <c r="W313" s="354"/>
      <c r="X313" s="385">
        <f t="shared" si="152"/>
        <v>6</v>
      </c>
      <c r="Y313" s="353">
        <v>1</v>
      </c>
      <c r="Z313" s="354"/>
      <c r="AA313" s="385">
        <f t="shared" si="153"/>
        <v>1</v>
      </c>
      <c r="AB313" s="353">
        <v>0</v>
      </c>
      <c r="AC313" s="354"/>
      <c r="AD313" s="385">
        <f t="shared" si="154"/>
        <v>0</v>
      </c>
      <c r="AE313" s="353">
        <v>0</v>
      </c>
      <c r="AF313" s="354"/>
      <c r="AG313" s="385">
        <f t="shared" si="155"/>
        <v>0</v>
      </c>
      <c r="AH313" s="353">
        <v>0</v>
      </c>
      <c r="AI313" s="354"/>
      <c r="AJ313" s="385">
        <f t="shared" si="156"/>
        <v>0</v>
      </c>
      <c r="AK313" s="353">
        <v>0</v>
      </c>
      <c r="AL313" s="354"/>
      <c r="AM313" s="385">
        <f t="shared" si="157"/>
        <v>0</v>
      </c>
      <c r="AN313" s="353">
        <v>1</v>
      </c>
      <c r="AO313" s="354"/>
      <c r="AP313" s="385">
        <f t="shared" si="158"/>
        <v>2</v>
      </c>
      <c r="AQ313" s="353">
        <v>0</v>
      </c>
      <c r="AR313" s="354"/>
      <c r="AS313" s="385">
        <f t="shared" si="159"/>
        <v>0</v>
      </c>
      <c r="AT313" s="353">
        <v>1</v>
      </c>
      <c r="AU313" s="354"/>
      <c r="AV313" s="385">
        <f t="shared" si="160"/>
        <v>3</v>
      </c>
      <c r="AW313" s="353">
        <v>2</v>
      </c>
      <c r="AX313" s="354"/>
      <c r="AY313" s="385">
        <f t="shared" si="161"/>
        <v>4</v>
      </c>
      <c r="AZ313" s="353">
        <v>3</v>
      </c>
      <c r="BA313" s="354"/>
      <c r="BB313" s="385">
        <f t="shared" si="162"/>
        <v>9</v>
      </c>
      <c r="BC313" s="353">
        <v>3</v>
      </c>
      <c r="BD313" s="354"/>
      <c r="BE313" s="385">
        <f t="shared" si="163"/>
        <v>12</v>
      </c>
      <c r="BF313" s="353">
        <v>3</v>
      </c>
      <c r="BG313" s="354"/>
      <c r="BH313" s="385">
        <f t="shared" si="164"/>
        <v>6</v>
      </c>
      <c r="BI313" s="353">
        <v>1</v>
      </c>
      <c r="BJ313" s="354"/>
      <c r="BK313" s="385">
        <f t="shared" si="165"/>
        <v>1</v>
      </c>
      <c r="BL313" s="356">
        <v>4</v>
      </c>
      <c r="BM313" s="357">
        <f t="shared" si="166"/>
        <v>248</v>
      </c>
      <c r="BO313" s="357">
        <f t="shared" si="142"/>
        <v>72</v>
      </c>
      <c r="BP313" s="357">
        <f t="shared" si="143"/>
        <v>28</v>
      </c>
      <c r="BQ313" s="357">
        <f t="shared" si="144"/>
        <v>20</v>
      </c>
      <c r="BR313" s="357">
        <f t="shared" si="145"/>
        <v>128</v>
      </c>
      <c r="BT313" s="329"/>
    </row>
    <row r="314" spans="1:72" x14ac:dyDescent="0.25">
      <c r="A314" s="326"/>
      <c r="B314" s="303" t="s">
        <v>306</v>
      </c>
      <c r="C314" s="249"/>
      <c r="D314" s="353">
        <v>1</v>
      </c>
      <c r="E314" s="354"/>
      <c r="F314" s="385">
        <f t="shared" si="146"/>
        <v>5</v>
      </c>
      <c r="G314" s="353">
        <v>0</v>
      </c>
      <c r="H314" s="354"/>
      <c r="I314" s="385">
        <f t="shared" si="147"/>
        <v>0</v>
      </c>
      <c r="J314" s="353">
        <v>3</v>
      </c>
      <c r="K314" s="354"/>
      <c r="L314" s="385">
        <f t="shared" si="148"/>
        <v>6</v>
      </c>
      <c r="M314" s="353">
        <v>0</v>
      </c>
      <c r="N314" s="354"/>
      <c r="O314" s="385">
        <f t="shared" si="149"/>
        <v>0</v>
      </c>
      <c r="P314" s="353">
        <v>0</v>
      </c>
      <c r="Q314" s="354"/>
      <c r="R314" s="385">
        <f t="shared" si="150"/>
        <v>0</v>
      </c>
      <c r="S314" s="353">
        <v>1</v>
      </c>
      <c r="T314" s="354"/>
      <c r="U314" s="385">
        <f t="shared" si="151"/>
        <v>5</v>
      </c>
      <c r="V314" s="353">
        <v>1</v>
      </c>
      <c r="W314" s="354"/>
      <c r="X314" s="385">
        <f t="shared" si="152"/>
        <v>3</v>
      </c>
      <c r="Y314" s="353">
        <v>1</v>
      </c>
      <c r="Z314" s="354"/>
      <c r="AA314" s="385">
        <f t="shared" si="153"/>
        <v>1</v>
      </c>
      <c r="AB314" s="353">
        <v>0</v>
      </c>
      <c r="AC314" s="354"/>
      <c r="AD314" s="385">
        <f t="shared" si="154"/>
        <v>0</v>
      </c>
      <c r="AE314" s="353">
        <v>1</v>
      </c>
      <c r="AF314" s="354"/>
      <c r="AG314" s="385">
        <f t="shared" si="155"/>
        <v>3</v>
      </c>
      <c r="AH314" s="353">
        <v>1</v>
      </c>
      <c r="AI314" s="354"/>
      <c r="AJ314" s="385">
        <f t="shared" si="156"/>
        <v>5</v>
      </c>
      <c r="AK314" s="353">
        <v>0</v>
      </c>
      <c r="AL314" s="354"/>
      <c r="AM314" s="385">
        <f t="shared" si="157"/>
        <v>0</v>
      </c>
      <c r="AN314" s="353">
        <v>0</v>
      </c>
      <c r="AO314" s="354"/>
      <c r="AP314" s="385">
        <f t="shared" si="158"/>
        <v>0</v>
      </c>
      <c r="AQ314" s="353">
        <v>0</v>
      </c>
      <c r="AR314" s="354"/>
      <c r="AS314" s="385">
        <f t="shared" si="159"/>
        <v>0</v>
      </c>
      <c r="AT314" s="353">
        <v>0</v>
      </c>
      <c r="AU314" s="354"/>
      <c r="AV314" s="385">
        <f t="shared" si="160"/>
        <v>0</v>
      </c>
      <c r="AW314" s="353">
        <v>3</v>
      </c>
      <c r="AX314" s="354"/>
      <c r="AY314" s="385">
        <f t="shared" si="161"/>
        <v>6</v>
      </c>
      <c r="AZ314" s="353">
        <v>3</v>
      </c>
      <c r="BA314" s="354"/>
      <c r="BB314" s="385">
        <f t="shared" si="162"/>
        <v>9</v>
      </c>
      <c r="BC314" s="353">
        <v>3</v>
      </c>
      <c r="BD314" s="354"/>
      <c r="BE314" s="385">
        <f t="shared" si="163"/>
        <v>12</v>
      </c>
      <c r="BF314" s="353">
        <v>3</v>
      </c>
      <c r="BG314" s="354"/>
      <c r="BH314" s="385">
        <f t="shared" si="164"/>
        <v>6</v>
      </c>
      <c r="BI314" s="353">
        <v>3</v>
      </c>
      <c r="BJ314" s="354"/>
      <c r="BK314" s="385">
        <f t="shared" si="165"/>
        <v>3</v>
      </c>
      <c r="BL314" s="356">
        <v>4</v>
      </c>
      <c r="BM314" s="357">
        <f t="shared" si="166"/>
        <v>256</v>
      </c>
      <c r="BO314" s="357">
        <f t="shared" si="142"/>
        <v>44</v>
      </c>
      <c r="BP314" s="357">
        <f t="shared" si="143"/>
        <v>48</v>
      </c>
      <c r="BQ314" s="357">
        <f t="shared" si="144"/>
        <v>20</v>
      </c>
      <c r="BR314" s="357">
        <f t="shared" si="145"/>
        <v>144</v>
      </c>
      <c r="BT314" s="329"/>
    </row>
    <row r="315" spans="1:72" x14ac:dyDescent="0.25">
      <c r="A315" s="326"/>
      <c r="B315" s="259"/>
      <c r="C315" s="249"/>
      <c r="D315" s="353"/>
      <c r="E315" s="354"/>
      <c r="F315" s="385">
        <f t="shared" si="146"/>
        <v>0</v>
      </c>
      <c r="G315" s="353"/>
      <c r="H315" s="354"/>
      <c r="I315" s="385">
        <f t="shared" si="147"/>
        <v>0</v>
      </c>
      <c r="J315" s="353"/>
      <c r="K315" s="354"/>
      <c r="L315" s="385">
        <f t="shared" si="148"/>
        <v>0</v>
      </c>
      <c r="M315" s="353"/>
      <c r="N315" s="354"/>
      <c r="O315" s="385">
        <f t="shared" si="149"/>
        <v>0</v>
      </c>
      <c r="P315" s="353"/>
      <c r="Q315" s="354"/>
      <c r="R315" s="385">
        <f t="shared" si="150"/>
        <v>0</v>
      </c>
      <c r="S315" s="353"/>
      <c r="T315" s="354"/>
      <c r="U315" s="385">
        <f t="shared" si="151"/>
        <v>0</v>
      </c>
      <c r="V315" s="353"/>
      <c r="W315" s="354"/>
      <c r="X315" s="385">
        <f t="shared" si="152"/>
        <v>0</v>
      </c>
      <c r="Y315" s="353"/>
      <c r="Z315" s="354"/>
      <c r="AA315" s="385">
        <f t="shared" si="153"/>
        <v>0</v>
      </c>
      <c r="AB315" s="353"/>
      <c r="AC315" s="354"/>
      <c r="AD315" s="385">
        <f t="shared" si="154"/>
        <v>0</v>
      </c>
      <c r="AE315" s="353"/>
      <c r="AF315" s="354"/>
      <c r="AG315" s="385">
        <f t="shared" si="155"/>
        <v>0</v>
      </c>
      <c r="AH315" s="353"/>
      <c r="AI315" s="354"/>
      <c r="AJ315" s="385">
        <f t="shared" si="156"/>
        <v>0</v>
      </c>
      <c r="AK315" s="353"/>
      <c r="AL315" s="354"/>
      <c r="AM315" s="385">
        <f t="shared" si="157"/>
        <v>0</v>
      </c>
      <c r="AN315" s="353"/>
      <c r="AO315" s="354"/>
      <c r="AP315" s="385">
        <f t="shared" si="158"/>
        <v>0</v>
      </c>
      <c r="AQ315" s="353"/>
      <c r="AR315" s="354"/>
      <c r="AS315" s="385">
        <f t="shared" si="159"/>
        <v>0</v>
      </c>
      <c r="AT315" s="353"/>
      <c r="AU315" s="354"/>
      <c r="AV315" s="385">
        <f t="shared" si="160"/>
        <v>0</v>
      </c>
      <c r="AW315" s="353"/>
      <c r="AX315" s="354"/>
      <c r="AY315" s="385">
        <f t="shared" si="161"/>
        <v>0</v>
      </c>
      <c r="AZ315" s="353"/>
      <c r="BA315" s="354"/>
      <c r="BB315" s="385">
        <f t="shared" si="162"/>
        <v>0</v>
      </c>
      <c r="BC315" s="353"/>
      <c r="BD315" s="354"/>
      <c r="BE315" s="385">
        <f t="shared" si="163"/>
        <v>0</v>
      </c>
      <c r="BF315" s="353"/>
      <c r="BG315" s="354"/>
      <c r="BH315" s="385">
        <f t="shared" si="164"/>
        <v>0</v>
      </c>
      <c r="BI315" s="353"/>
      <c r="BJ315" s="354"/>
      <c r="BK315" s="385">
        <f t="shared" si="165"/>
        <v>0</v>
      </c>
      <c r="BL315" s="356"/>
      <c r="BM315" s="357">
        <f t="shared" si="166"/>
        <v>0</v>
      </c>
      <c r="BO315" s="357">
        <f t="shared" si="142"/>
        <v>0</v>
      </c>
      <c r="BP315" s="357">
        <f t="shared" si="143"/>
        <v>0</v>
      </c>
      <c r="BQ315" s="357">
        <f t="shared" si="144"/>
        <v>0</v>
      </c>
      <c r="BR315" s="357">
        <f t="shared" si="145"/>
        <v>0</v>
      </c>
      <c r="BT315" s="329"/>
    </row>
    <row r="316" spans="1:72" x14ac:dyDescent="0.25">
      <c r="A316" s="326"/>
      <c r="B316" s="259"/>
      <c r="C316" s="249"/>
      <c r="D316" s="353"/>
      <c r="E316" s="354"/>
      <c r="F316" s="385">
        <f>D316*E$10</f>
        <v>0</v>
      </c>
      <c r="G316" s="353"/>
      <c r="H316" s="354"/>
      <c r="I316" s="385">
        <f>G316*H$10</f>
        <v>0</v>
      </c>
      <c r="J316" s="353"/>
      <c r="K316" s="354"/>
      <c r="L316" s="385">
        <f>J316*K$10</f>
        <v>0</v>
      </c>
      <c r="M316" s="353"/>
      <c r="N316" s="354"/>
      <c r="O316" s="385">
        <f>M316*N$10</f>
        <v>0</v>
      </c>
      <c r="P316" s="353"/>
      <c r="Q316" s="354"/>
      <c r="R316" s="385">
        <f>P316*Q$10</f>
        <v>0</v>
      </c>
      <c r="S316" s="353"/>
      <c r="T316" s="354"/>
      <c r="U316" s="385">
        <f>S316*T$10</f>
        <v>0</v>
      </c>
      <c r="V316" s="353"/>
      <c r="W316" s="354"/>
      <c r="X316" s="385">
        <f>V316*W$10</f>
        <v>0</v>
      </c>
      <c r="Y316" s="353"/>
      <c r="Z316" s="354"/>
      <c r="AA316" s="385">
        <f>Y316*Z$10</f>
        <v>0</v>
      </c>
      <c r="AB316" s="353"/>
      <c r="AC316" s="354"/>
      <c r="AD316" s="385">
        <f>AB316*AC$10</f>
        <v>0</v>
      </c>
      <c r="AE316" s="353"/>
      <c r="AF316" s="354"/>
      <c r="AG316" s="385">
        <f>AE316*AF$10</f>
        <v>0</v>
      </c>
      <c r="AH316" s="353"/>
      <c r="AI316" s="354"/>
      <c r="AJ316" s="385">
        <f>AH316*AI$10</f>
        <v>0</v>
      </c>
      <c r="AK316" s="353"/>
      <c r="AL316" s="354"/>
      <c r="AM316" s="385">
        <f>AK316*AL$10</f>
        <v>0</v>
      </c>
      <c r="AN316" s="353"/>
      <c r="AO316" s="354"/>
      <c r="AP316" s="385">
        <f>AN316*AO$10</f>
        <v>0</v>
      </c>
      <c r="AQ316" s="353"/>
      <c r="AR316" s="354"/>
      <c r="AS316" s="385">
        <f>AQ316*AR$10</f>
        <v>0</v>
      </c>
      <c r="AT316" s="353"/>
      <c r="AU316" s="354"/>
      <c r="AV316" s="385">
        <f>AT316*AU$10</f>
        <v>0</v>
      </c>
      <c r="AW316" s="353"/>
      <c r="AX316" s="354"/>
      <c r="AY316" s="385">
        <f>AW316*AX$10</f>
        <v>0</v>
      </c>
      <c r="AZ316" s="353"/>
      <c r="BA316" s="354"/>
      <c r="BB316" s="385">
        <f>AZ316*BA$10</f>
        <v>0</v>
      </c>
      <c r="BC316" s="353"/>
      <c r="BD316" s="354"/>
      <c r="BE316" s="385">
        <f>BC316*BD$10</f>
        <v>0</v>
      </c>
      <c r="BF316" s="353"/>
      <c r="BG316" s="354"/>
      <c r="BH316" s="385">
        <f>BF316*BG$10</f>
        <v>0</v>
      </c>
      <c r="BI316" s="353"/>
      <c r="BJ316" s="354"/>
      <c r="BK316" s="385">
        <f>BI316*BJ$10</f>
        <v>0</v>
      </c>
      <c r="BL316" s="356"/>
      <c r="BM316" s="357">
        <f>(F316+I316+L316+O316+R316+U316+X316+AA316+AD316+AG316+AJ316+AM316+AP316+AS316+AV316+AY316+BB316+BE316+BH316+BK316)*BL316</f>
        <v>0</v>
      </c>
      <c r="BO316" s="357">
        <f t="shared" si="142"/>
        <v>0</v>
      </c>
      <c r="BP316" s="357">
        <f t="shared" si="143"/>
        <v>0</v>
      </c>
      <c r="BQ316" s="357">
        <f t="shared" si="144"/>
        <v>0</v>
      </c>
      <c r="BR316" s="357">
        <f t="shared" si="145"/>
        <v>0</v>
      </c>
      <c r="BT316" s="329"/>
    </row>
    <row r="317" spans="1:72" x14ac:dyDescent="0.25">
      <c r="A317" s="326"/>
      <c r="B317" s="259"/>
      <c r="C317" s="249"/>
      <c r="D317" s="353"/>
      <c r="E317" s="354"/>
      <c r="F317" s="385">
        <f>D317*E$10</f>
        <v>0</v>
      </c>
      <c r="G317" s="353"/>
      <c r="H317" s="354"/>
      <c r="I317" s="385">
        <f>G317*H$10</f>
        <v>0</v>
      </c>
      <c r="J317" s="353"/>
      <c r="K317" s="354"/>
      <c r="L317" s="385">
        <f>J317*K$10</f>
        <v>0</v>
      </c>
      <c r="M317" s="353"/>
      <c r="N317" s="354"/>
      <c r="O317" s="385">
        <f>M317*N$10</f>
        <v>0</v>
      </c>
      <c r="P317" s="353"/>
      <c r="Q317" s="354"/>
      <c r="R317" s="385">
        <f>P317*Q$10</f>
        <v>0</v>
      </c>
      <c r="S317" s="353"/>
      <c r="T317" s="354"/>
      <c r="U317" s="385">
        <f>S317*T$10</f>
        <v>0</v>
      </c>
      <c r="V317" s="353"/>
      <c r="W317" s="354"/>
      <c r="X317" s="385">
        <f>V317*W$10</f>
        <v>0</v>
      </c>
      <c r="Y317" s="353"/>
      <c r="Z317" s="354"/>
      <c r="AA317" s="385">
        <f>Y317*Z$10</f>
        <v>0</v>
      </c>
      <c r="AB317" s="353"/>
      <c r="AC317" s="354"/>
      <c r="AD317" s="385">
        <f>AB317*AC$10</f>
        <v>0</v>
      </c>
      <c r="AE317" s="353"/>
      <c r="AF317" s="354"/>
      <c r="AG317" s="385">
        <f>AE317*AF$10</f>
        <v>0</v>
      </c>
      <c r="AH317" s="353"/>
      <c r="AI317" s="354"/>
      <c r="AJ317" s="385">
        <f>AH317*AI$10</f>
        <v>0</v>
      </c>
      <c r="AK317" s="353"/>
      <c r="AL317" s="354"/>
      <c r="AM317" s="385">
        <f>AK317*AL$10</f>
        <v>0</v>
      </c>
      <c r="AN317" s="353"/>
      <c r="AO317" s="354"/>
      <c r="AP317" s="385">
        <f>AN317*AO$10</f>
        <v>0</v>
      </c>
      <c r="AQ317" s="353"/>
      <c r="AR317" s="354"/>
      <c r="AS317" s="385">
        <f>AQ317*AR$10</f>
        <v>0</v>
      </c>
      <c r="AT317" s="353"/>
      <c r="AU317" s="354"/>
      <c r="AV317" s="385">
        <f>AT317*AU$10</f>
        <v>0</v>
      </c>
      <c r="AW317" s="353"/>
      <c r="AX317" s="354"/>
      <c r="AY317" s="385">
        <f>AW317*AX$10</f>
        <v>0</v>
      </c>
      <c r="AZ317" s="353"/>
      <c r="BA317" s="354"/>
      <c r="BB317" s="385">
        <f>AZ317*BA$10</f>
        <v>0</v>
      </c>
      <c r="BC317" s="353"/>
      <c r="BD317" s="354"/>
      <c r="BE317" s="385">
        <f>BC317*BD$10</f>
        <v>0</v>
      </c>
      <c r="BF317" s="353"/>
      <c r="BG317" s="354"/>
      <c r="BH317" s="385">
        <f>BF317*BG$10</f>
        <v>0</v>
      </c>
      <c r="BI317" s="353"/>
      <c r="BJ317" s="354"/>
      <c r="BK317" s="385">
        <f>BI317*BJ$10</f>
        <v>0</v>
      </c>
      <c r="BL317" s="356"/>
      <c r="BM317" s="357">
        <f>(F317+I317+L317+O317+R317+U317+X317+AA317+AD317+AG317+AJ317+AM317+AP317+AS317+AV317+AY317+BB317+BE317+BH317+BK317)*BL317</f>
        <v>0</v>
      </c>
      <c r="BO317" s="357">
        <f t="shared" si="142"/>
        <v>0</v>
      </c>
      <c r="BP317" s="357">
        <f t="shared" si="143"/>
        <v>0</v>
      </c>
      <c r="BQ317" s="357">
        <f t="shared" si="144"/>
        <v>0</v>
      </c>
      <c r="BR317" s="357">
        <f t="shared" si="145"/>
        <v>0</v>
      </c>
      <c r="BT317" s="329"/>
    </row>
    <row r="318" spans="1:72" x14ac:dyDescent="0.25">
      <c r="A318" s="326"/>
      <c r="B318" s="299"/>
      <c r="C318" s="249"/>
      <c r="D318" s="353"/>
      <c r="E318" s="354"/>
      <c r="F318" s="385">
        <f t="shared" si="146"/>
        <v>0</v>
      </c>
      <c r="G318" s="353"/>
      <c r="H318" s="354"/>
      <c r="I318" s="385">
        <f t="shared" si="147"/>
        <v>0</v>
      </c>
      <c r="J318" s="353"/>
      <c r="K318" s="354"/>
      <c r="L318" s="385">
        <f t="shared" si="148"/>
        <v>0</v>
      </c>
      <c r="M318" s="353"/>
      <c r="N318" s="354"/>
      <c r="O318" s="385">
        <f t="shared" si="149"/>
        <v>0</v>
      </c>
      <c r="P318" s="353"/>
      <c r="Q318" s="354"/>
      <c r="R318" s="385">
        <f t="shared" si="150"/>
        <v>0</v>
      </c>
      <c r="S318" s="353"/>
      <c r="T318" s="354"/>
      <c r="U318" s="385">
        <f t="shared" si="151"/>
        <v>0</v>
      </c>
      <c r="V318" s="353"/>
      <c r="W318" s="354"/>
      <c r="X318" s="385">
        <f t="shared" si="152"/>
        <v>0</v>
      </c>
      <c r="Y318" s="353"/>
      <c r="Z318" s="354"/>
      <c r="AA318" s="385">
        <f t="shared" si="153"/>
        <v>0</v>
      </c>
      <c r="AB318" s="353"/>
      <c r="AC318" s="354"/>
      <c r="AD318" s="385">
        <f t="shared" si="154"/>
        <v>0</v>
      </c>
      <c r="AE318" s="353"/>
      <c r="AF318" s="354"/>
      <c r="AG318" s="385">
        <f t="shared" si="155"/>
        <v>0</v>
      </c>
      <c r="AH318" s="353"/>
      <c r="AI318" s="354"/>
      <c r="AJ318" s="385">
        <f t="shared" si="156"/>
        <v>0</v>
      </c>
      <c r="AK318" s="353"/>
      <c r="AL318" s="354"/>
      <c r="AM318" s="385">
        <f t="shared" si="157"/>
        <v>0</v>
      </c>
      <c r="AN318" s="353"/>
      <c r="AO318" s="354"/>
      <c r="AP318" s="385">
        <f t="shared" si="158"/>
        <v>0</v>
      </c>
      <c r="AQ318" s="353"/>
      <c r="AR318" s="354"/>
      <c r="AS318" s="385">
        <f t="shared" si="159"/>
        <v>0</v>
      </c>
      <c r="AT318" s="353"/>
      <c r="AU318" s="354"/>
      <c r="AV318" s="385">
        <f t="shared" si="160"/>
        <v>0</v>
      </c>
      <c r="AW318" s="353"/>
      <c r="AX318" s="354"/>
      <c r="AY318" s="385">
        <f t="shared" si="161"/>
        <v>0</v>
      </c>
      <c r="AZ318" s="353"/>
      <c r="BA318" s="354"/>
      <c r="BB318" s="385">
        <f t="shared" si="162"/>
        <v>0</v>
      </c>
      <c r="BC318" s="353"/>
      <c r="BD318" s="354"/>
      <c r="BE318" s="385">
        <f t="shared" si="163"/>
        <v>0</v>
      </c>
      <c r="BF318" s="353"/>
      <c r="BG318" s="354"/>
      <c r="BH318" s="385">
        <f t="shared" si="164"/>
        <v>0</v>
      </c>
      <c r="BI318" s="353"/>
      <c r="BJ318" s="354"/>
      <c r="BK318" s="385">
        <f t="shared" si="165"/>
        <v>0</v>
      </c>
      <c r="BL318" s="356"/>
      <c r="BM318" s="357">
        <f>(F318+I318+L318+O318+R318+U318+X318+AA318+AD318+AG318+AJ318+AM318+AP318+AS318+AV318+AY318+BB318+BE318+BH318+BK318)*BL318</f>
        <v>0</v>
      </c>
      <c r="BO318" s="357">
        <f t="shared" si="142"/>
        <v>0</v>
      </c>
      <c r="BP318" s="357">
        <f t="shared" si="143"/>
        <v>0</v>
      </c>
      <c r="BQ318" s="357">
        <f t="shared" si="144"/>
        <v>0</v>
      </c>
      <c r="BR318" s="357">
        <f t="shared" si="145"/>
        <v>0</v>
      </c>
      <c r="BT318" s="329"/>
    </row>
    <row r="319" spans="1:72" x14ac:dyDescent="0.25">
      <c r="A319" s="326"/>
      <c r="B319" s="299"/>
      <c r="C319" s="249"/>
      <c r="D319" s="353"/>
      <c r="E319" s="354"/>
      <c r="F319" s="385">
        <f t="shared" si="146"/>
        <v>0</v>
      </c>
      <c r="G319" s="353"/>
      <c r="H319" s="354"/>
      <c r="I319" s="385">
        <f t="shared" si="147"/>
        <v>0</v>
      </c>
      <c r="J319" s="353"/>
      <c r="K319" s="354"/>
      <c r="L319" s="385">
        <f t="shared" si="148"/>
        <v>0</v>
      </c>
      <c r="M319" s="353"/>
      <c r="N319" s="354"/>
      <c r="O319" s="385">
        <f t="shared" si="149"/>
        <v>0</v>
      </c>
      <c r="P319" s="353"/>
      <c r="Q319" s="354"/>
      <c r="R319" s="385">
        <f t="shared" si="150"/>
        <v>0</v>
      </c>
      <c r="S319" s="353"/>
      <c r="T319" s="354"/>
      <c r="U319" s="385">
        <f t="shared" si="151"/>
        <v>0</v>
      </c>
      <c r="V319" s="353"/>
      <c r="W319" s="354"/>
      <c r="X319" s="385">
        <f t="shared" si="152"/>
        <v>0</v>
      </c>
      <c r="Y319" s="353"/>
      <c r="Z319" s="354"/>
      <c r="AA319" s="385">
        <f t="shared" si="153"/>
        <v>0</v>
      </c>
      <c r="AB319" s="353"/>
      <c r="AC319" s="354"/>
      <c r="AD319" s="385">
        <f t="shared" si="154"/>
        <v>0</v>
      </c>
      <c r="AE319" s="353"/>
      <c r="AF319" s="354"/>
      <c r="AG319" s="385">
        <f t="shared" si="155"/>
        <v>0</v>
      </c>
      <c r="AH319" s="353"/>
      <c r="AI319" s="354"/>
      <c r="AJ319" s="385">
        <f t="shared" si="156"/>
        <v>0</v>
      </c>
      <c r="AK319" s="353"/>
      <c r="AL319" s="354"/>
      <c r="AM319" s="385">
        <f t="shared" si="157"/>
        <v>0</v>
      </c>
      <c r="AN319" s="353"/>
      <c r="AO319" s="354"/>
      <c r="AP319" s="385">
        <f t="shared" si="158"/>
        <v>0</v>
      </c>
      <c r="AQ319" s="353"/>
      <c r="AR319" s="354"/>
      <c r="AS319" s="385">
        <f t="shared" si="159"/>
        <v>0</v>
      </c>
      <c r="AT319" s="353"/>
      <c r="AU319" s="354"/>
      <c r="AV319" s="385">
        <f t="shared" si="160"/>
        <v>0</v>
      </c>
      <c r="AW319" s="353"/>
      <c r="AX319" s="354"/>
      <c r="AY319" s="385">
        <f t="shared" si="161"/>
        <v>0</v>
      </c>
      <c r="AZ319" s="353"/>
      <c r="BA319" s="354"/>
      <c r="BB319" s="385">
        <f t="shared" si="162"/>
        <v>0</v>
      </c>
      <c r="BC319" s="353"/>
      <c r="BD319" s="354"/>
      <c r="BE319" s="385">
        <f t="shared" si="163"/>
        <v>0</v>
      </c>
      <c r="BF319" s="353"/>
      <c r="BG319" s="354"/>
      <c r="BH319" s="385">
        <f t="shared" si="164"/>
        <v>0</v>
      </c>
      <c r="BI319" s="353"/>
      <c r="BJ319" s="354"/>
      <c r="BK319" s="385">
        <f t="shared" si="165"/>
        <v>0</v>
      </c>
      <c r="BL319" s="356"/>
      <c r="BM319" s="357">
        <f>(F319+I319+L319+O319+R319+U319+X319+AA319+AD319+AG319+AJ319+AM319+AP319+AS319+AV319+AY319+BB319+BE319+BH319+BK319)*BL319</f>
        <v>0</v>
      </c>
      <c r="BO319" s="357">
        <f t="shared" si="142"/>
        <v>0</v>
      </c>
      <c r="BP319" s="357">
        <f t="shared" si="143"/>
        <v>0</v>
      </c>
      <c r="BQ319" s="357">
        <f t="shared" si="144"/>
        <v>0</v>
      </c>
      <c r="BR319" s="357">
        <f t="shared" si="145"/>
        <v>0</v>
      </c>
      <c r="BT319" s="329"/>
    </row>
    <row r="320" spans="1:72" s="106" customFormat="1" x14ac:dyDescent="0.25">
      <c r="A320" s="326"/>
      <c r="B320" s="173"/>
      <c r="C320" s="164"/>
      <c r="D320" s="399"/>
      <c r="E320" s="400"/>
      <c r="F320" s="401"/>
      <c r="G320" s="399"/>
      <c r="H320" s="400"/>
      <c r="I320" s="401"/>
      <c r="J320" s="399"/>
      <c r="K320" s="400"/>
      <c r="L320" s="401"/>
      <c r="M320" s="399"/>
      <c r="N320" s="400"/>
      <c r="O320" s="401"/>
      <c r="P320" s="399"/>
      <c r="Q320" s="400"/>
      <c r="R320" s="401"/>
      <c r="S320" s="399"/>
      <c r="T320" s="400"/>
      <c r="U320" s="401"/>
      <c r="V320" s="399"/>
      <c r="W320" s="400"/>
      <c r="X320" s="401"/>
      <c r="Y320" s="399"/>
      <c r="Z320" s="400"/>
      <c r="AA320" s="401"/>
      <c r="AB320" s="399"/>
      <c r="AC320" s="400"/>
      <c r="AD320" s="401"/>
      <c r="AE320" s="399"/>
      <c r="AF320" s="400"/>
      <c r="AG320" s="401"/>
      <c r="AH320" s="399"/>
      <c r="AI320" s="400"/>
      <c r="AJ320" s="401"/>
      <c r="AK320" s="399"/>
      <c r="AL320" s="400"/>
      <c r="AM320" s="401"/>
      <c r="AN320" s="399"/>
      <c r="AO320" s="400"/>
      <c r="AP320" s="401"/>
      <c r="AQ320" s="399"/>
      <c r="AR320" s="400"/>
      <c r="AS320" s="401"/>
      <c r="AT320" s="399"/>
      <c r="AU320" s="400"/>
      <c r="AV320" s="401"/>
      <c r="AW320" s="399"/>
      <c r="AX320" s="400"/>
      <c r="AY320" s="401"/>
      <c r="AZ320" s="399"/>
      <c r="BA320" s="400"/>
      <c r="BB320" s="401"/>
      <c r="BC320" s="399"/>
      <c r="BD320" s="400"/>
      <c r="BE320" s="401"/>
      <c r="BF320" s="399"/>
      <c r="BG320" s="400"/>
      <c r="BH320" s="401"/>
      <c r="BI320" s="399"/>
      <c r="BJ320" s="400"/>
      <c r="BK320" s="401"/>
      <c r="BL320" s="400"/>
      <c r="BM320" s="376"/>
      <c r="BN320" s="221"/>
      <c r="BO320" s="357"/>
      <c r="BP320" s="357"/>
      <c r="BQ320" s="357"/>
      <c r="BR320" s="357"/>
      <c r="BT320" s="329"/>
    </row>
    <row r="321" spans="1:72" s="81" customFormat="1" x14ac:dyDescent="0.25">
      <c r="A321" s="327"/>
      <c r="B321" s="305" t="s">
        <v>414</v>
      </c>
      <c r="C321" s="28" t="s">
        <v>294</v>
      </c>
      <c r="D321" s="357"/>
      <c r="E321" s="352"/>
      <c r="F321" s="352"/>
      <c r="G321" s="357"/>
      <c r="H321" s="352"/>
      <c r="I321" s="352"/>
      <c r="J321" s="357"/>
      <c r="K321" s="352"/>
      <c r="L321" s="352"/>
      <c r="M321" s="357"/>
      <c r="N321" s="352"/>
      <c r="O321" s="352"/>
      <c r="P321" s="357"/>
      <c r="Q321" s="352"/>
      <c r="R321" s="352"/>
      <c r="S321" s="357"/>
      <c r="T321" s="352"/>
      <c r="U321" s="352"/>
      <c r="V321" s="357"/>
      <c r="W321" s="352"/>
      <c r="X321" s="352"/>
      <c r="Y321" s="357"/>
      <c r="Z321" s="352"/>
      <c r="AA321" s="352"/>
      <c r="AB321" s="357"/>
      <c r="AC321" s="352"/>
      <c r="AD321" s="352"/>
      <c r="AE321" s="357"/>
      <c r="AF321" s="352"/>
      <c r="AG321" s="352"/>
      <c r="AH321" s="357"/>
      <c r="AI321" s="352"/>
      <c r="AJ321" s="352"/>
      <c r="AK321" s="357"/>
      <c r="AL321" s="352"/>
      <c r="AM321" s="352"/>
      <c r="AN321" s="357"/>
      <c r="AO321" s="352"/>
      <c r="AP321" s="352"/>
      <c r="AQ321" s="357"/>
      <c r="AR321" s="352"/>
      <c r="AS321" s="352"/>
      <c r="AT321" s="357"/>
      <c r="AU321" s="352"/>
      <c r="AV321" s="352"/>
      <c r="AW321" s="357"/>
      <c r="AX321" s="352"/>
      <c r="AY321" s="352"/>
      <c r="AZ321" s="357"/>
      <c r="BA321" s="352"/>
      <c r="BB321" s="352"/>
      <c r="BC321" s="357"/>
      <c r="BD321" s="352"/>
      <c r="BE321" s="352"/>
      <c r="BF321" s="357"/>
      <c r="BG321" s="352"/>
      <c r="BH321" s="352"/>
      <c r="BI321" s="357"/>
      <c r="BJ321" s="352"/>
      <c r="BK321" s="352"/>
      <c r="BL321" s="352"/>
      <c r="BM321" s="357"/>
      <c r="BN321" s="279"/>
      <c r="BO321" s="357"/>
      <c r="BP321" s="357"/>
      <c r="BQ321" s="357"/>
      <c r="BR321" s="357"/>
      <c r="BT321" s="329"/>
    </row>
    <row r="322" spans="1:72" x14ac:dyDescent="0.25">
      <c r="A322" s="326"/>
      <c r="B322" s="304" t="s">
        <v>307</v>
      </c>
      <c r="C322" s="249"/>
      <c r="D322" s="353">
        <v>1</v>
      </c>
      <c r="E322" s="354"/>
      <c r="F322" s="385">
        <f t="shared" si="146"/>
        <v>5</v>
      </c>
      <c r="G322" s="353">
        <v>3</v>
      </c>
      <c r="H322" s="354"/>
      <c r="I322" s="385">
        <f t="shared" ref="I322:I329" si="167">G322*H$10</f>
        <v>9</v>
      </c>
      <c r="J322" s="353">
        <v>0</v>
      </c>
      <c r="K322" s="354"/>
      <c r="L322" s="385">
        <f t="shared" ref="L322:L329" si="168">J322*K$10</f>
        <v>0</v>
      </c>
      <c r="M322" s="353">
        <v>2</v>
      </c>
      <c r="N322" s="354"/>
      <c r="O322" s="385">
        <f t="shared" ref="O322:O329" si="169">M322*N$10</f>
        <v>6</v>
      </c>
      <c r="P322" s="353">
        <v>2</v>
      </c>
      <c r="Q322" s="354"/>
      <c r="R322" s="385">
        <f t="shared" ref="R322:R329" si="170">P322*Q$10</f>
        <v>4</v>
      </c>
      <c r="S322" s="353">
        <v>0</v>
      </c>
      <c r="T322" s="354"/>
      <c r="U322" s="385">
        <f t="shared" ref="U322:U329" si="171">S322*T$10</f>
        <v>0</v>
      </c>
      <c r="V322" s="353">
        <v>2</v>
      </c>
      <c r="W322" s="354"/>
      <c r="X322" s="385">
        <f t="shared" ref="X322:X329" si="172">V322*W$10</f>
        <v>6</v>
      </c>
      <c r="Y322" s="353">
        <v>0</v>
      </c>
      <c r="Z322" s="354"/>
      <c r="AA322" s="385">
        <f t="shared" ref="AA322:AA329" si="173">Y322*Z$10</f>
        <v>0</v>
      </c>
      <c r="AB322" s="353">
        <v>0</v>
      </c>
      <c r="AC322" s="354"/>
      <c r="AD322" s="385">
        <f t="shared" ref="AD322:AD329" si="174">AB322*AC$10</f>
        <v>0</v>
      </c>
      <c r="AE322" s="353">
        <v>1</v>
      </c>
      <c r="AF322" s="354"/>
      <c r="AG322" s="385">
        <f t="shared" ref="AG322:AG329" si="175">AE322*AF$10</f>
        <v>3</v>
      </c>
      <c r="AH322" s="353">
        <v>0</v>
      </c>
      <c r="AI322" s="354"/>
      <c r="AJ322" s="385">
        <f t="shared" ref="AJ322:AJ329" si="176">AH322*AI$10</f>
        <v>0</v>
      </c>
      <c r="AK322" s="353">
        <v>0</v>
      </c>
      <c r="AL322" s="354"/>
      <c r="AM322" s="385">
        <f t="shared" ref="AM322:AM329" si="177">AK322*AL$10</f>
        <v>0</v>
      </c>
      <c r="AN322" s="353">
        <v>0</v>
      </c>
      <c r="AO322" s="354"/>
      <c r="AP322" s="385">
        <f t="shared" ref="AP322:AP329" si="178">AN322*AO$10</f>
        <v>0</v>
      </c>
      <c r="AQ322" s="353">
        <v>0</v>
      </c>
      <c r="AR322" s="354"/>
      <c r="AS322" s="385">
        <f t="shared" ref="AS322:AS329" si="179">AQ322*AR$10</f>
        <v>0</v>
      </c>
      <c r="AT322" s="353">
        <v>0</v>
      </c>
      <c r="AU322" s="354"/>
      <c r="AV322" s="385">
        <f t="shared" ref="AV322:AV329" si="180">AT322*AU$10</f>
        <v>0</v>
      </c>
      <c r="AW322" s="353">
        <v>3</v>
      </c>
      <c r="AX322" s="354"/>
      <c r="AY322" s="385">
        <f t="shared" ref="AY322:AY329" si="181">AW322*AX$10</f>
        <v>6</v>
      </c>
      <c r="AZ322" s="353">
        <v>3</v>
      </c>
      <c r="BA322" s="354"/>
      <c r="BB322" s="385">
        <f t="shared" ref="BB322:BB329" si="182">AZ322*BA$10</f>
        <v>9</v>
      </c>
      <c r="BC322" s="353">
        <v>3</v>
      </c>
      <c r="BD322" s="354"/>
      <c r="BE322" s="385">
        <f t="shared" ref="BE322:BE329" si="183">BC322*BD$10</f>
        <v>12</v>
      </c>
      <c r="BF322" s="353">
        <v>3</v>
      </c>
      <c r="BG322" s="354"/>
      <c r="BH322" s="385">
        <f t="shared" ref="BH322:BH329" si="184">BF322*BG$10</f>
        <v>6</v>
      </c>
      <c r="BI322" s="353">
        <v>0</v>
      </c>
      <c r="BJ322" s="354"/>
      <c r="BK322" s="385">
        <f t="shared" ref="BK322:BK329" si="185">BI322*BJ$10</f>
        <v>0</v>
      </c>
      <c r="BL322" s="356">
        <v>4</v>
      </c>
      <c r="BM322" s="357">
        <f t="shared" ref="BM322:BM370" si="186">(F322+I322+L322+O322+R322+U322+X322+AA322+AD322+AG322+AJ322+AM322+AP322+AS322+AV322+AY322+BB322+BE322+BH322+BK322)*BL322</f>
        <v>264</v>
      </c>
      <c r="BO322" s="357">
        <f t="shared" si="142"/>
        <v>96</v>
      </c>
      <c r="BP322" s="357">
        <f t="shared" si="143"/>
        <v>36</v>
      </c>
      <c r="BQ322" s="357">
        <f t="shared" si="144"/>
        <v>0</v>
      </c>
      <c r="BR322" s="357">
        <f t="shared" si="145"/>
        <v>132</v>
      </c>
      <c r="BT322" s="329"/>
    </row>
    <row r="323" spans="1:72" x14ac:dyDescent="0.25">
      <c r="A323" s="326"/>
      <c r="B323" s="303" t="s">
        <v>304</v>
      </c>
      <c r="C323" s="249"/>
      <c r="D323" s="353">
        <v>1</v>
      </c>
      <c r="E323" s="354"/>
      <c r="F323" s="385">
        <f t="shared" si="146"/>
        <v>5</v>
      </c>
      <c r="G323" s="353">
        <v>1</v>
      </c>
      <c r="H323" s="354"/>
      <c r="I323" s="385">
        <f t="shared" si="167"/>
        <v>3</v>
      </c>
      <c r="J323" s="353">
        <v>1</v>
      </c>
      <c r="K323" s="354"/>
      <c r="L323" s="385">
        <f t="shared" si="168"/>
        <v>2</v>
      </c>
      <c r="M323" s="353">
        <v>1</v>
      </c>
      <c r="N323" s="354"/>
      <c r="O323" s="385">
        <f t="shared" si="169"/>
        <v>3</v>
      </c>
      <c r="P323" s="353">
        <v>0</v>
      </c>
      <c r="Q323" s="354"/>
      <c r="R323" s="385">
        <f t="shared" si="170"/>
        <v>0</v>
      </c>
      <c r="S323" s="353">
        <v>2</v>
      </c>
      <c r="T323" s="354"/>
      <c r="U323" s="385">
        <f t="shared" si="171"/>
        <v>10</v>
      </c>
      <c r="V323" s="353">
        <v>0</v>
      </c>
      <c r="W323" s="354"/>
      <c r="X323" s="385">
        <f t="shared" si="172"/>
        <v>0</v>
      </c>
      <c r="Y323" s="353">
        <v>1</v>
      </c>
      <c r="Z323" s="354"/>
      <c r="AA323" s="385">
        <f t="shared" si="173"/>
        <v>1</v>
      </c>
      <c r="AB323" s="353">
        <v>1</v>
      </c>
      <c r="AC323" s="354"/>
      <c r="AD323" s="385">
        <f t="shared" si="174"/>
        <v>2</v>
      </c>
      <c r="AE323" s="353">
        <v>3</v>
      </c>
      <c r="AF323" s="354"/>
      <c r="AG323" s="385">
        <f t="shared" si="175"/>
        <v>9</v>
      </c>
      <c r="AH323" s="353">
        <v>0</v>
      </c>
      <c r="AI323" s="354"/>
      <c r="AJ323" s="385">
        <f t="shared" si="176"/>
        <v>0</v>
      </c>
      <c r="AK323" s="353">
        <v>0</v>
      </c>
      <c r="AL323" s="354"/>
      <c r="AM323" s="385">
        <f t="shared" si="177"/>
        <v>0</v>
      </c>
      <c r="AN323" s="353">
        <v>0</v>
      </c>
      <c r="AO323" s="354"/>
      <c r="AP323" s="385">
        <f t="shared" si="178"/>
        <v>0</v>
      </c>
      <c r="AQ323" s="353">
        <v>0</v>
      </c>
      <c r="AR323" s="354"/>
      <c r="AS323" s="385">
        <f t="shared" si="179"/>
        <v>0</v>
      </c>
      <c r="AT323" s="353">
        <v>0</v>
      </c>
      <c r="AU323" s="354"/>
      <c r="AV323" s="385">
        <f t="shared" si="180"/>
        <v>0</v>
      </c>
      <c r="AW323" s="353">
        <v>2</v>
      </c>
      <c r="AX323" s="354"/>
      <c r="AY323" s="385">
        <f t="shared" si="181"/>
        <v>4</v>
      </c>
      <c r="AZ323" s="353">
        <v>2</v>
      </c>
      <c r="BA323" s="354"/>
      <c r="BB323" s="385">
        <f t="shared" si="182"/>
        <v>6</v>
      </c>
      <c r="BC323" s="353">
        <v>2</v>
      </c>
      <c r="BD323" s="354"/>
      <c r="BE323" s="385">
        <f t="shared" si="183"/>
        <v>8</v>
      </c>
      <c r="BF323" s="353">
        <v>1</v>
      </c>
      <c r="BG323" s="354"/>
      <c r="BH323" s="385">
        <f t="shared" si="184"/>
        <v>2</v>
      </c>
      <c r="BI323" s="353">
        <v>1</v>
      </c>
      <c r="BJ323" s="354"/>
      <c r="BK323" s="385">
        <f t="shared" si="185"/>
        <v>1</v>
      </c>
      <c r="BL323" s="356">
        <v>3</v>
      </c>
      <c r="BM323" s="357">
        <f t="shared" si="186"/>
        <v>168</v>
      </c>
      <c r="BO323" s="357">
        <f t="shared" si="142"/>
        <v>39</v>
      </c>
      <c r="BP323" s="357">
        <f t="shared" si="143"/>
        <v>66</v>
      </c>
      <c r="BQ323" s="357">
        <f t="shared" si="144"/>
        <v>0</v>
      </c>
      <c r="BR323" s="357">
        <f t="shared" si="145"/>
        <v>63</v>
      </c>
      <c r="BT323" s="329"/>
    </row>
    <row r="324" spans="1:72" x14ac:dyDescent="0.25">
      <c r="A324" s="326"/>
      <c r="B324" s="304" t="s">
        <v>308</v>
      </c>
      <c r="C324" s="249"/>
      <c r="D324" s="353">
        <v>1</v>
      </c>
      <c r="E324" s="354"/>
      <c r="F324" s="385">
        <f t="shared" si="146"/>
        <v>5</v>
      </c>
      <c r="G324" s="353">
        <v>3</v>
      </c>
      <c r="H324" s="354"/>
      <c r="I324" s="385">
        <f t="shared" si="167"/>
        <v>9</v>
      </c>
      <c r="J324" s="353">
        <v>0</v>
      </c>
      <c r="K324" s="354"/>
      <c r="L324" s="385">
        <f t="shared" si="168"/>
        <v>0</v>
      </c>
      <c r="M324" s="353">
        <v>4</v>
      </c>
      <c r="N324" s="354"/>
      <c r="O324" s="385">
        <f t="shared" si="169"/>
        <v>12</v>
      </c>
      <c r="P324" s="353">
        <v>1</v>
      </c>
      <c r="Q324" s="354"/>
      <c r="R324" s="385">
        <f t="shared" si="170"/>
        <v>2</v>
      </c>
      <c r="S324" s="353">
        <v>0</v>
      </c>
      <c r="T324" s="354"/>
      <c r="U324" s="385">
        <f t="shared" si="171"/>
        <v>0</v>
      </c>
      <c r="V324" s="353">
        <v>3</v>
      </c>
      <c r="W324" s="354"/>
      <c r="X324" s="385">
        <f t="shared" si="172"/>
        <v>9</v>
      </c>
      <c r="Y324" s="353">
        <v>0</v>
      </c>
      <c r="Z324" s="354"/>
      <c r="AA324" s="385">
        <f t="shared" si="173"/>
        <v>0</v>
      </c>
      <c r="AB324" s="353">
        <v>0</v>
      </c>
      <c r="AC324" s="354"/>
      <c r="AD324" s="385">
        <f t="shared" si="174"/>
        <v>0</v>
      </c>
      <c r="AE324" s="353">
        <v>1</v>
      </c>
      <c r="AF324" s="354"/>
      <c r="AG324" s="385">
        <f t="shared" si="175"/>
        <v>3</v>
      </c>
      <c r="AH324" s="353">
        <v>0</v>
      </c>
      <c r="AI324" s="354"/>
      <c r="AJ324" s="385">
        <f t="shared" si="176"/>
        <v>0</v>
      </c>
      <c r="AK324" s="353">
        <v>0</v>
      </c>
      <c r="AL324" s="354"/>
      <c r="AM324" s="385">
        <f t="shared" si="177"/>
        <v>0</v>
      </c>
      <c r="AN324" s="353">
        <v>0</v>
      </c>
      <c r="AO324" s="354"/>
      <c r="AP324" s="385">
        <f t="shared" si="178"/>
        <v>0</v>
      </c>
      <c r="AQ324" s="353">
        <v>0</v>
      </c>
      <c r="AR324" s="354"/>
      <c r="AS324" s="385">
        <f t="shared" si="179"/>
        <v>0</v>
      </c>
      <c r="AT324" s="353">
        <v>3</v>
      </c>
      <c r="AU324" s="354"/>
      <c r="AV324" s="385">
        <f t="shared" si="180"/>
        <v>9</v>
      </c>
      <c r="AW324" s="353">
        <v>3</v>
      </c>
      <c r="AX324" s="354"/>
      <c r="AY324" s="385">
        <f t="shared" si="181"/>
        <v>6</v>
      </c>
      <c r="AZ324" s="353">
        <v>3</v>
      </c>
      <c r="BA324" s="354"/>
      <c r="BB324" s="385">
        <f t="shared" si="182"/>
        <v>9</v>
      </c>
      <c r="BC324" s="353">
        <v>3</v>
      </c>
      <c r="BD324" s="354"/>
      <c r="BE324" s="385">
        <f t="shared" si="183"/>
        <v>12</v>
      </c>
      <c r="BF324" s="353">
        <v>2</v>
      </c>
      <c r="BG324" s="354"/>
      <c r="BH324" s="385">
        <f t="shared" si="184"/>
        <v>4</v>
      </c>
      <c r="BI324" s="353">
        <v>0</v>
      </c>
      <c r="BJ324" s="354"/>
      <c r="BK324" s="385">
        <f t="shared" si="185"/>
        <v>0</v>
      </c>
      <c r="BL324" s="356">
        <v>3</v>
      </c>
      <c r="BM324" s="357">
        <f t="shared" si="186"/>
        <v>240</v>
      </c>
      <c r="BO324" s="357">
        <f t="shared" si="142"/>
        <v>84</v>
      </c>
      <c r="BP324" s="357">
        <f t="shared" si="143"/>
        <v>36</v>
      </c>
      <c r="BQ324" s="357">
        <f t="shared" si="144"/>
        <v>27</v>
      </c>
      <c r="BR324" s="357">
        <f t="shared" si="145"/>
        <v>93</v>
      </c>
      <c r="BT324" s="329"/>
    </row>
    <row r="325" spans="1:72" x14ac:dyDescent="0.25">
      <c r="A325" s="326"/>
      <c r="B325" s="300"/>
      <c r="C325" s="249"/>
      <c r="D325" s="353"/>
      <c r="E325" s="354"/>
      <c r="F325" s="385">
        <f t="shared" si="146"/>
        <v>0</v>
      </c>
      <c r="G325" s="353"/>
      <c r="H325" s="354"/>
      <c r="I325" s="385">
        <f t="shared" si="167"/>
        <v>0</v>
      </c>
      <c r="J325" s="353"/>
      <c r="K325" s="354"/>
      <c r="L325" s="385">
        <f t="shared" si="168"/>
        <v>0</v>
      </c>
      <c r="M325" s="353"/>
      <c r="N325" s="354"/>
      <c r="O325" s="385">
        <f t="shared" si="169"/>
        <v>0</v>
      </c>
      <c r="P325" s="353"/>
      <c r="Q325" s="354"/>
      <c r="R325" s="385">
        <f t="shared" si="170"/>
        <v>0</v>
      </c>
      <c r="S325" s="353"/>
      <c r="T325" s="354"/>
      <c r="U325" s="385">
        <f t="shared" si="171"/>
        <v>0</v>
      </c>
      <c r="V325" s="353"/>
      <c r="W325" s="354"/>
      <c r="X325" s="385">
        <f t="shared" si="172"/>
        <v>0</v>
      </c>
      <c r="Y325" s="353"/>
      <c r="Z325" s="354"/>
      <c r="AA325" s="385">
        <f t="shared" si="173"/>
        <v>0</v>
      </c>
      <c r="AB325" s="353"/>
      <c r="AC325" s="354"/>
      <c r="AD325" s="385">
        <f t="shared" si="174"/>
        <v>0</v>
      </c>
      <c r="AE325" s="353"/>
      <c r="AF325" s="354"/>
      <c r="AG325" s="385">
        <f t="shared" si="175"/>
        <v>0</v>
      </c>
      <c r="AH325" s="353"/>
      <c r="AI325" s="354"/>
      <c r="AJ325" s="385">
        <f t="shared" si="176"/>
        <v>0</v>
      </c>
      <c r="AK325" s="353"/>
      <c r="AL325" s="354"/>
      <c r="AM325" s="385">
        <f t="shared" si="177"/>
        <v>0</v>
      </c>
      <c r="AN325" s="353"/>
      <c r="AO325" s="354"/>
      <c r="AP325" s="385">
        <f t="shared" si="178"/>
        <v>0</v>
      </c>
      <c r="AQ325" s="353"/>
      <c r="AR325" s="354"/>
      <c r="AS325" s="385">
        <f t="shared" si="179"/>
        <v>0</v>
      </c>
      <c r="AT325" s="353"/>
      <c r="AU325" s="354"/>
      <c r="AV325" s="385">
        <f t="shared" si="180"/>
        <v>0</v>
      </c>
      <c r="AW325" s="353"/>
      <c r="AX325" s="354"/>
      <c r="AY325" s="385">
        <f t="shared" si="181"/>
        <v>0</v>
      </c>
      <c r="AZ325" s="353"/>
      <c r="BA325" s="354"/>
      <c r="BB325" s="385">
        <f t="shared" si="182"/>
        <v>0</v>
      </c>
      <c r="BC325" s="353"/>
      <c r="BD325" s="354"/>
      <c r="BE325" s="385">
        <f t="shared" si="183"/>
        <v>0</v>
      </c>
      <c r="BF325" s="353"/>
      <c r="BG325" s="354"/>
      <c r="BH325" s="385">
        <f t="shared" si="184"/>
        <v>0</v>
      </c>
      <c r="BI325" s="353"/>
      <c r="BJ325" s="354"/>
      <c r="BK325" s="385">
        <f t="shared" si="185"/>
        <v>0</v>
      </c>
      <c r="BL325" s="356"/>
      <c r="BM325" s="357">
        <f t="shared" si="186"/>
        <v>0</v>
      </c>
      <c r="BO325" s="357">
        <f t="shared" si="142"/>
        <v>0</v>
      </c>
      <c r="BP325" s="357">
        <f t="shared" si="143"/>
        <v>0</v>
      </c>
      <c r="BQ325" s="357">
        <f t="shared" si="144"/>
        <v>0</v>
      </c>
      <c r="BR325" s="357">
        <f t="shared" si="145"/>
        <v>0</v>
      </c>
      <c r="BT325" s="329"/>
    </row>
    <row r="326" spans="1:72" x14ac:dyDescent="0.25">
      <c r="A326" s="326"/>
      <c r="B326" s="300"/>
      <c r="C326" s="249"/>
      <c r="D326" s="353"/>
      <c r="E326" s="354"/>
      <c r="F326" s="385">
        <f t="shared" si="146"/>
        <v>0</v>
      </c>
      <c r="G326" s="353"/>
      <c r="H326" s="354"/>
      <c r="I326" s="385">
        <f t="shared" si="167"/>
        <v>0</v>
      </c>
      <c r="J326" s="353"/>
      <c r="K326" s="354"/>
      <c r="L326" s="385">
        <f t="shared" si="168"/>
        <v>0</v>
      </c>
      <c r="M326" s="353"/>
      <c r="N326" s="354"/>
      <c r="O326" s="385">
        <f t="shared" si="169"/>
        <v>0</v>
      </c>
      <c r="P326" s="353"/>
      <c r="Q326" s="354"/>
      <c r="R326" s="385">
        <f t="shared" si="170"/>
        <v>0</v>
      </c>
      <c r="S326" s="353"/>
      <c r="T326" s="354"/>
      <c r="U326" s="385">
        <f t="shared" si="171"/>
        <v>0</v>
      </c>
      <c r="V326" s="353"/>
      <c r="W326" s="354"/>
      <c r="X326" s="385">
        <f t="shared" si="172"/>
        <v>0</v>
      </c>
      <c r="Y326" s="353"/>
      <c r="Z326" s="354"/>
      <c r="AA326" s="385">
        <f t="shared" si="173"/>
        <v>0</v>
      </c>
      <c r="AB326" s="353"/>
      <c r="AC326" s="354"/>
      <c r="AD326" s="385">
        <f t="shared" si="174"/>
        <v>0</v>
      </c>
      <c r="AE326" s="353"/>
      <c r="AF326" s="354"/>
      <c r="AG326" s="385">
        <f t="shared" si="175"/>
        <v>0</v>
      </c>
      <c r="AH326" s="353"/>
      <c r="AI326" s="354"/>
      <c r="AJ326" s="385">
        <f t="shared" si="176"/>
        <v>0</v>
      </c>
      <c r="AK326" s="353"/>
      <c r="AL326" s="354"/>
      <c r="AM326" s="385">
        <f t="shared" si="177"/>
        <v>0</v>
      </c>
      <c r="AN326" s="353"/>
      <c r="AO326" s="354"/>
      <c r="AP326" s="385">
        <f t="shared" si="178"/>
        <v>0</v>
      </c>
      <c r="AQ326" s="353"/>
      <c r="AR326" s="354"/>
      <c r="AS326" s="385">
        <f t="shared" si="179"/>
        <v>0</v>
      </c>
      <c r="AT326" s="353"/>
      <c r="AU326" s="354"/>
      <c r="AV326" s="385">
        <f t="shared" si="180"/>
        <v>0</v>
      </c>
      <c r="AW326" s="353"/>
      <c r="AX326" s="354"/>
      <c r="AY326" s="385">
        <f t="shared" si="181"/>
        <v>0</v>
      </c>
      <c r="AZ326" s="353"/>
      <c r="BA326" s="354"/>
      <c r="BB326" s="385">
        <f t="shared" si="182"/>
        <v>0</v>
      </c>
      <c r="BC326" s="353"/>
      <c r="BD326" s="354"/>
      <c r="BE326" s="385">
        <f t="shared" si="183"/>
        <v>0</v>
      </c>
      <c r="BF326" s="353"/>
      <c r="BG326" s="354"/>
      <c r="BH326" s="385">
        <f t="shared" si="184"/>
        <v>0</v>
      </c>
      <c r="BI326" s="353"/>
      <c r="BJ326" s="354"/>
      <c r="BK326" s="385">
        <f t="shared" si="185"/>
        <v>0</v>
      </c>
      <c r="BL326" s="356"/>
      <c r="BM326" s="357">
        <f t="shared" si="186"/>
        <v>0</v>
      </c>
      <c r="BO326" s="357">
        <f t="shared" si="142"/>
        <v>0</v>
      </c>
      <c r="BP326" s="357">
        <f t="shared" si="143"/>
        <v>0</v>
      </c>
      <c r="BQ326" s="357">
        <f t="shared" si="144"/>
        <v>0</v>
      </c>
      <c r="BR326" s="357">
        <f t="shared" si="145"/>
        <v>0</v>
      </c>
      <c r="BT326" s="329"/>
    </row>
    <row r="327" spans="1:72" x14ac:dyDescent="0.25">
      <c r="A327" s="326"/>
      <c r="B327" s="300"/>
      <c r="C327" s="249"/>
      <c r="D327" s="353"/>
      <c r="E327" s="354"/>
      <c r="F327" s="385">
        <f t="shared" si="146"/>
        <v>0</v>
      </c>
      <c r="G327" s="353"/>
      <c r="H327" s="354"/>
      <c r="I327" s="385">
        <f t="shared" si="167"/>
        <v>0</v>
      </c>
      <c r="J327" s="353"/>
      <c r="K327" s="354"/>
      <c r="L327" s="385">
        <f t="shared" si="168"/>
        <v>0</v>
      </c>
      <c r="M327" s="353"/>
      <c r="N327" s="354"/>
      <c r="O327" s="385">
        <f t="shared" si="169"/>
        <v>0</v>
      </c>
      <c r="P327" s="353"/>
      <c r="Q327" s="354"/>
      <c r="R327" s="385">
        <f t="shared" si="170"/>
        <v>0</v>
      </c>
      <c r="S327" s="353"/>
      <c r="T327" s="354"/>
      <c r="U327" s="385">
        <f t="shared" si="171"/>
        <v>0</v>
      </c>
      <c r="V327" s="353"/>
      <c r="W327" s="354"/>
      <c r="X327" s="385">
        <f t="shared" si="172"/>
        <v>0</v>
      </c>
      <c r="Y327" s="353"/>
      <c r="Z327" s="354"/>
      <c r="AA327" s="385">
        <f t="shared" si="173"/>
        <v>0</v>
      </c>
      <c r="AB327" s="353"/>
      <c r="AC327" s="354"/>
      <c r="AD327" s="385">
        <f t="shared" si="174"/>
        <v>0</v>
      </c>
      <c r="AE327" s="353"/>
      <c r="AF327" s="354"/>
      <c r="AG327" s="385">
        <f t="shared" si="175"/>
        <v>0</v>
      </c>
      <c r="AH327" s="353"/>
      <c r="AI327" s="354"/>
      <c r="AJ327" s="385">
        <f t="shared" si="176"/>
        <v>0</v>
      </c>
      <c r="AK327" s="353"/>
      <c r="AL327" s="354"/>
      <c r="AM327" s="385">
        <f t="shared" si="177"/>
        <v>0</v>
      </c>
      <c r="AN327" s="353"/>
      <c r="AO327" s="354"/>
      <c r="AP327" s="385">
        <f t="shared" si="178"/>
        <v>0</v>
      </c>
      <c r="AQ327" s="353"/>
      <c r="AR327" s="354"/>
      <c r="AS327" s="385">
        <f t="shared" si="179"/>
        <v>0</v>
      </c>
      <c r="AT327" s="353"/>
      <c r="AU327" s="354"/>
      <c r="AV327" s="385">
        <f t="shared" si="180"/>
        <v>0</v>
      </c>
      <c r="AW327" s="353"/>
      <c r="AX327" s="354"/>
      <c r="AY327" s="385">
        <f t="shared" si="181"/>
        <v>0</v>
      </c>
      <c r="AZ327" s="353"/>
      <c r="BA327" s="354"/>
      <c r="BB327" s="385">
        <f t="shared" si="182"/>
        <v>0</v>
      </c>
      <c r="BC327" s="353"/>
      <c r="BD327" s="354"/>
      <c r="BE327" s="385">
        <f t="shared" si="183"/>
        <v>0</v>
      </c>
      <c r="BF327" s="353"/>
      <c r="BG327" s="354"/>
      <c r="BH327" s="385">
        <f t="shared" si="184"/>
        <v>0</v>
      </c>
      <c r="BI327" s="353"/>
      <c r="BJ327" s="354"/>
      <c r="BK327" s="385">
        <f t="shared" si="185"/>
        <v>0</v>
      </c>
      <c r="BL327" s="356"/>
      <c r="BM327" s="357">
        <f t="shared" si="186"/>
        <v>0</v>
      </c>
      <c r="BO327" s="357">
        <f t="shared" si="142"/>
        <v>0</v>
      </c>
      <c r="BP327" s="357">
        <f t="shared" si="143"/>
        <v>0</v>
      </c>
      <c r="BQ327" s="357">
        <f t="shared" si="144"/>
        <v>0</v>
      </c>
      <c r="BR327" s="357">
        <f t="shared" si="145"/>
        <v>0</v>
      </c>
      <c r="BT327" s="329"/>
    </row>
    <row r="328" spans="1:72" x14ac:dyDescent="0.25">
      <c r="A328" s="326"/>
      <c r="B328" s="300"/>
      <c r="C328" s="249"/>
      <c r="D328" s="353"/>
      <c r="E328" s="354"/>
      <c r="F328" s="385">
        <f t="shared" si="146"/>
        <v>0</v>
      </c>
      <c r="G328" s="353"/>
      <c r="H328" s="354"/>
      <c r="I328" s="385">
        <f t="shared" si="167"/>
        <v>0</v>
      </c>
      <c r="J328" s="353"/>
      <c r="K328" s="354"/>
      <c r="L328" s="385">
        <f t="shared" si="168"/>
        <v>0</v>
      </c>
      <c r="M328" s="353"/>
      <c r="N328" s="354"/>
      <c r="O328" s="385">
        <f t="shared" si="169"/>
        <v>0</v>
      </c>
      <c r="P328" s="353"/>
      <c r="Q328" s="354"/>
      <c r="R328" s="385">
        <f t="shared" si="170"/>
        <v>0</v>
      </c>
      <c r="S328" s="353"/>
      <c r="T328" s="354"/>
      <c r="U328" s="385">
        <f t="shared" si="171"/>
        <v>0</v>
      </c>
      <c r="V328" s="353"/>
      <c r="W328" s="354"/>
      <c r="X328" s="385">
        <f t="shared" si="172"/>
        <v>0</v>
      </c>
      <c r="Y328" s="353"/>
      <c r="Z328" s="354"/>
      <c r="AA328" s="385">
        <f t="shared" si="173"/>
        <v>0</v>
      </c>
      <c r="AB328" s="353"/>
      <c r="AC328" s="354"/>
      <c r="AD328" s="385">
        <f t="shared" si="174"/>
        <v>0</v>
      </c>
      <c r="AE328" s="353"/>
      <c r="AF328" s="354"/>
      <c r="AG328" s="385">
        <f t="shared" si="175"/>
        <v>0</v>
      </c>
      <c r="AH328" s="353"/>
      <c r="AI328" s="354"/>
      <c r="AJ328" s="385">
        <f t="shared" si="176"/>
        <v>0</v>
      </c>
      <c r="AK328" s="353"/>
      <c r="AL328" s="354"/>
      <c r="AM328" s="385">
        <f t="shared" si="177"/>
        <v>0</v>
      </c>
      <c r="AN328" s="353"/>
      <c r="AO328" s="354"/>
      <c r="AP328" s="385">
        <f t="shared" si="178"/>
        <v>0</v>
      </c>
      <c r="AQ328" s="353"/>
      <c r="AR328" s="354"/>
      <c r="AS328" s="385">
        <f t="shared" si="179"/>
        <v>0</v>
      </c>
      <c r="AT328" s="353"/>
      <c r="AU328" s="354"/>
      <c r="AV328" s="385">
        <f t="shared" si="180"/>
        <v>0</v>
      </c>
      <c r="AW328" s="353"/>
      <c r="AX328" s="354"/>
      <c r="AY328" s="385">
        <f t="shared" si="181"/>
        <v>0</v>
      </c>
      <c r="AZ328" s="353"/>
      <c r="BA328" s="354"/>
      <c r="BB328" s="385">
        <f t="shared" si="182"/>
        <v>0</v>
      </c>
      <c r="BC328" s="353"/>
      <c r="BD328" s="354"/>
      <c r="BE328" s="385">
        <f t="shared" si="183"/>
        <v>0</v>
      </c>
      <c r="BF328" s="353"/>
      <c r="BG328" s="354"/>
      <c r="BH328" s="385">
        <f t="shared" si="184"/>
        <v>0</v>
      </c>
      <c r="BI328" s="353"/>
      <c r="BJ328" s="354"/>
      <c r="BK328" s="385">
        <f t="shared" si="185"/>
        <v>0</v>
      </c>
      <c r="BL328" s="356"/>
      <c r="BM328" s="357">
        <f t="shared" si="186"/>
        <v>0</v>
      </c>
      <c r="BO328" s="357">
        <f t="shared" si="142"/>
        <v>0</v>
      </c>
      <c r="BP328" s="357">
        <f t="shared" si="143"/>
        <v>0</v>
      </c>
      <c r="BQ328" s="357">
        <f t="shared" si="144"/>
        <v>0</v>
      </c>
      <c r="BR328" s="357">
        <f t="shared" si="145"/>
        <v>0</v>
      </c>
      <c r="BT328" s="329"/>
    </row>
    <row r="329" spans="1:72" x14ac:dyDescent="0.25">
      <c r="A329" s="326"/>
      <c r="B329" s="300"/>
      <c r="C329" s="249"/>
      <c r="D329" s="353"/>
      <c r="E329" s="354"/>
      <c r="F329" s="385">
        <f t="shared" si="146"/>
        <v>0</v>
      </c>
      <c r="G329" s="353"/>
      <c r="H329" s="354"/>
      <c r="I329" s="385">
        <f t="shared" si="167"/>
        <v>0</v>
      </c>
      <c r="J329" s="353"/>
      <c r="K329" s="354"/>
      <c r="L329" s="385">
        <f t="shared" si="168"/>
        <v>0</v>
      </c>
      <c r="M329" s="353"/>
      <c r="N329" s="354"/>
      <c r="O329" s="385">
        <f t="shared" si="169"/>
        <v>0</v>
      </c>
      <c r="P329" s="353"/>
      <c r="Q329" s="354"/>
      <c r="R329" s="385">
        <f t="shared" si="170"/>
        <v>0</v>
      </c>
      <c r="S329" s="353"/>
      <c r="T329" s="354"/>
      <c r="U329" s="385">
        <f t="shared" si="171"/>
        <v>0</v>
      </c>
      <c r="V329" s="353"/>
      <c r="W329" s="354"/>
      <c r="X329" s="385">
        <f t="shared" si="172"/>
        <v>0</v>
      </c>
      <c r="Y329" s="353"/>
      <c r="Z329" s="354"/>
      <c r="AA329" s="385">
        <f t="shared" si="173"/>
        <v>0</v>
      </c>
      <c r="AB329" s="353"/>
      <c r="AC329" s="354"/>
      <c r="AD329" s="385">
        <f t="shared" si="174"/>
        <v>0</v>
      </c>
      <c r="AE329" s="353"/>
      <c r="AF329" s="354"/>
      <c r="AG329" s="385">
        <f t="shared" si="175"/>
        <v>0</v>
      </c>
      <c r="AH329" s="353"/>
      <c r="AI329" s="354"/>
      <c r="AJ329" s="385">
        <f t="shared" si="176"/>
        <v>0</v>
      </c>
      <c r="AK329" s="353"/>
      <c r="AL329" s="354"/>
      <c r="AM329" s="385">
        <f t="shared" si="177"/>
        <v>0</v>
      </c>
      <c r="AN329" s="353"/>
      <c r="AO329" s="354"/>
      <c r="AP329" s="385">
        <f t="shared" si="178"/>
        <v>0</v>
      </c>
      <c r="AQ329" s="353"/>
      <c r="AR329" s="354"/>
      <c r="AS329" s="385">
        <f t="shared" si="179"/>
        <v>0</v>
      </c>
      <c r="AT329" s="353"/>
      <c r="AU329" s="354"/>
      <c r="AV329" s="385">
        <f t="shared" si="180"/>
        <v>0</v>
      </c>
      <c r="AW329" s="353"/>
      <c r="AX329" s="354"/>
      <c r="AY329" s="385">
        <f t="shared" si="181"/>
        <v>0</v>
      </c>
      <c r="AZ329" s="353"/>
      <c r="BA329" s="354"/>
      <c r="BB329" s="385">
        <f t="shared" si="182"/>
        <v>0</v>
      </c>
      <c r="BC329" s="353"/>
      <c r="BD329" s="354"/>
      <c r="BE329" s="385">
        <f t="shared" si="183"/>
        <v>0</v>
      </c>
      <c r="BF329" s="353"/>
      <c r="BG329" s="354"/>
      <c r="BH329" s="385">
        <f t="shared" si="184"/>
        <v>0</v>
      </c>
      <c r="BI329" s="353"/>
      <c r="BJ329" s="354"/>
      <c r="BK329" s="385">
        <f t="shared" si="185"/>
        <v>0</v>
      </c>
      <c r="BL329" s="356"/>
      <c r="BM329" s="357">
        <f t="shared" si="186"/>
        <v>0</v>
      </c>
      <c r="BO329" s="357">
        <f t="shared" si="142"/>
        <v>0</v>
      </c>
      <c r="BP329" s="357">
        <f t="shared" si="143"/>
        <v>0</v>
      </c>
      <c r="BQ329" s="357">
        <f t="shared" si="144"/>
        <v>0</v>
      </c>
      <c r="BR329" s="357">
        <f t="shared" si="145"/>
        <v>0</v>
      </c>
      <c r="BT329" s="329"/>
    </row>
    <row r="330" spans="1:72" s="106" customFormat="1" x14ac:dyDescent="0.25">
      <c r="A330" s="326"/>
      <c r="B330" s="174"/>
      <c r="C330" s="164"/>
      <c r="D330" s="399"/>
      <c r="E330" s="400"/>
      <c r="F330" s="401"/>
      <c r="G330" s="399"/>
      <c r="H330" s="400"/>
      <c r="I330" s="401"/>
      <c r="J330" s="399"/>
      <c r="K330" s="400"/>
      <c r="L330" s="401"/>
      <c r="M330" s="399"/>
      <c r="N330" s="400"/>
      <c r="O330" s="401"/>
      <c r="P330" s="399"/>
      <c r="Q330" s="400"/>
      <c r="R330" s="401"/>
      <c r="S330" s="399"/>
      <c r="T330" s="400"/>
      <c r="U330" s="401"/>
      <c r="V330" s="399"/>
      <c r="W330" s="400"/>
      <c r="X330" s="401"/>
      <c r="Y330" s="399"/>
      <c r="Z330" s="400"/>
      <c r="AA330" s="401"/>
      <c r="AB330" s="399"/>
      <c r="AC330" s="400"/>
      <c r="AD330" s="401"/>
      <c r="AE330" s="399"/>
      <c r="AF330" s="400"/>
      <c r="AG330" s="401"/>
      <c r="AH330" s="399"/>
      <c r="AI330" s="400"/>
      <c r="AJ330" s="401"/>
      <c r="AK330" s="399"/>
      <c r="AL330" s="400"/>
      <c r="AM330" s="401"/>
      <c r="AN330" s="399"/>
      <c r="AO330" s="400"/>
      <c r="AP330" s="401"/>
      <c r="AQ330" s="399"/>
      <c r="AR330" s="400"/>
      <c r="AS330" s="401"/>
      <c r="AT330" s="399"/>
      <c r="AU330" s="400"/>
      <c r="AV330" s="401"/>
      <c r="AW330" s="399"/>
      <c r="AX330" s="400"/>
      <c r="AY330" s="401"/>
      <c r="AZ330" s="399"/>
      <c r="BA330" s="400"/>
      <c r="BB330" s="401"/>
      <c r="BC330" s="399"/>
      <c r="BD330" s="400"/>
      <c r="BE330" s="401"/>
      <c r="BF330" s="399"/>
      <c r="BG330" s="400"/>
      <c r="BH330" s="401"/>
      <c r="BI330" s="399"/>
      <c r="BJ330" s="400"/>
      <c r="BK330" s="401"/>
      <c r="BL330" s="400"/>
      <c r="BM330" s="376"/>
      <c r="BN330" s="221"/>
      <c r="BO330" s="357"/>
      <c r="BP330" s="357"/>
      <c r="BQ330" s="357"/>
      <c r="BR330" s="357"/>
      <c r="BT330" s="329"/>
    </row>
    <row r="331" spans="1:72" s="81" customFormat="1" x14ac:dyDescent="0.25">
      <c r="A331" s="327"/>
      <c r="B331" s="305" t="s">
        <v>415</v>
      </c>
      <c r="C331" s="28" t="s">
        <v>294</v>
      </c>
      <c r="D331" s="357"/>
      <c r="E331" s="352"/>
      <c r="F331" s="352"/>
      <c r="G331" s="357"/>
      <c r="H331" s="352"/>
      <c r="I331" s="352"/>
      <c r="J331" s="357"/>
      <c r="K331" s="352"/>
      <c r="L331" s="352"/>
      <c r="M331" s="357"/>
      <c r="N331" s="352"/>
      <c r="O331" s="352"/>
      <c r="P331" s="357"/>
      <c r="Q331" s="352"/>
      <c r="R331" s="352"/>
      <c r="S331" s="357"/>
      <c r="T331" s="352"/>
      <c r="U331" s="352"/>
      <c r="V331" s="357"/>
      <c r="W331" s="352"/>
      <c r="X331" s="352"/>
      <c r="Y331" s="357"/>
      <c r="Z331" s="352"/>
      <c r="AA331" s="352"/>
      <c r="AB331" s="357"/>
      <c r="AC331" s="352"/>
      <c r="AD331" s="352"/>
      <c r="AE331" s="357"/>
      <c r="AF331" s="352"/>
      <c r="AG331" s="352"/>
      <c r="AH331" s="357"/>
      <c r="AI331" s="352"/>
      <c r="AJ331" s="352"/>
      <c r="AK331" s="357"/>
      <c r="AL331" s="352"/>
      <c r="AM331" s="352"/>
      <c r="AN331" s="357"/>
      <c r="AO331" s="352"/>
      <c r="AP331" s="352"/>
      <c r="AQ331" s="357"/>
      <c r="AR331" s="352"/>
      <c r="AS331" s="352"/>
      <c r="AT331" s="357"/>
      <c r="AU331" s="352"/>
      <c r="AV331" s="352"/>
      <c r="AW331" s="357"/>
      <c r="AX331" s="352"/>
      <c r="AY331" s="352"/>
      <c r="AZ331" s="357"/>
      <c r="BA331" s="352"/>
      <c r="BB331" s="352"/>
      <c r="BC331" s="357"/>
      <c r="BD331" s="352"/>
      <c r="BE331" s="352"/>
      <c r="BF331" s="357"/>
      <c r="BG331" s="352"/>
      <c r="BH331" s="352"/>
      <c r="BI331" s="357"/>
      <c r="BJ331" s="352"/>
      <c r="BK331" s="352"/>
      <c r="BL331" s="352"/>
      <c r="BM331" s="357"/>
      <c r="BN331" s="279"/>
      <c r="BO331" s="357"/>
      <c r="BP331" s="357"/>
      <c r="BQ331" s="357"/>
      <c r="BR331" s="357"/>
      <c r="BT331" s="329"/>
    </row>
    <row r="332" spans="1:72" x14ac:dyDescent="0.25">
      <c r="A332" s="326"/>
      <c r="B332" s="304" t="s">
        <v>307</v>
      </c>
      <c r="C332" s="249"/>
      <c r="D332" s="353">
        <v>1</v>
      </c>
      <c r="E332" s="354"/>
      <c r="F332" s="385">
        <f t="shared" si="146"/>
        <v>5</v>
      </c>
      <c r="G332" s="353">
        <v>3</v>
      </c>
      <c r="H332" s="354"/>
      <c r="I332" s="385">
        <f t="shared" ref="I332:I339" si="187">G332*H$10</f>
        <v>9</v>
      </c>
      <c r="J332" s="353">
        <v>0</v>
      </c>
      <c r="K332" s="354"/>
      <c r="L332" s="385">
        <f t="shared" ref="L332:L339" si="188">J332*K$10</f>
        <v>0</v>
      </c>
      <c r="M332" s="353">
        <v>2</v>
      </c>
      <c r="N332" s="354"/>
      <c r="O332" s="385">
        <f t="shared" ref="O332:O339" si="189">M332*N$10</f>
        <v>6</v>
      </c>
      <c r="P332" s="353">
        <v>2</v>
      </c>
      <c r="Q332" s="354"/>
      <c r="R332" s="385">
        <f t="shared" ref="R332:R339" si="190">P332*Q$10</f>
        <v>4</v>
      </c>
      <c r="S332" s="353">
        <v>0</v>
      </c>
      <c r="T332" s="354"/>
      <c r="U332" s="385">
        <f t="shared" ref="U332:U339" si="191">S332*T$10</f>
        <v>0</v>
      </c>
      <c r="V332" s="353">
        <v>2</v>
      </c>
      <c r="W332" s="354"/>
      <c r="X332" s="385">
        <f t="shared" ref="X332:X339" si="192">V332*W$10</f>
        <v>6</v>
      </c>
      <c r="Y332" s="353">
        <v>0</v>
      </c>
      <c r="Z332" s="354"/>
      <c r="AA332" s="385">
        <f t="shared" ref="AA332:AA339" si="193">Y332*Z$10</f>
        <v>0</v>
      </c>
      <c r="AB332" s="353">
        <v>1</v>
      </c>
      <c r="AC332" s="354"/>
      <c r="AD332" s="385">
        <f t="shared" ref="AD332:AD339" si="194">AB332*AC$10</f>
        <v>2</v>
      </c>
      <c r="AE332" s="353">
        <v>1</v>
      </c>
      <c r="AF332" s="354"/>
      <c r="AG332" s="385">
        <f t="shared" ref="AG332:AG339" si="195">AE332*AF$10</f>
        <v>3</v>
      </c>
      <c r="AH332" s="353">
        <v>0</v>
      </c>
      <c r="AI332" s="354"/>
      <c r="AJ332" s="385">
        <f t="shared" ref="AJ332:AJ339" si="196">AH332*AI$10</f>
        <v>0</v>
      </c>
      <c r="AK332" s="353">
        <v>0</v>
      </c>
      <c r="AL332" s="354"/>
      <c r="AM332" s="385">
        <f t="shared" ref="AM332:AM339" si="197">AK332*AL$10</f>
        <v>0</v>
      </c>
      <c r="AN332" s="353">
        <v>0</v>
      </c>
      <c r="AO332" s="354"/>
      <c r="AP332" s="385">
        <f t="shared" ref="AP332:AP339" si="198">AN332*AO$10</f>
        <v>0</v>
      </c>
      <c r="AQ332" s="353">
        <v>0</v>
      </c>
      <c r="AR332" s="354"/>
      <c r="AS332" s="385">
        <f t="shared" ref="AS332:AS339" si="199">AQ332*AR$10</f>
        <v>0</v>
      </c>
      <c r="AT332" s="353">
        <v>1</v>
      </c>
      <c r="AU332" s="354"/>
      <c r="AV332" s="385">
        <f t="shared" ref="AV332:AV339" si="200">AT332*AU$10</f>
        <v>3</v>
      </c>
      <c r="AW332" s="353">
        <v>3</v>
      </c>
      <c r="AX332" s="354"/>
      <c r="AY332" s="385">
        <f t="shared" ref="AY332:AY339" si="201">AW332*AX$10</f>
        <v>6</v>
      </c>
      <c r="AZ332" s="353">
        <v>3</v>
      </c>
      <c r="BA332" s="354"/>
      <c r="BB332" s="385">
        <f t="shared" ref="BB332:BB339" si="202">AZ332*BA$10</f>
        <v>9</v>
      </c>
      <c r="BC332" s="353">
        <v>3</v>
      </c>
      <c r="BD332" s="354"/>
      <c r="BE332" s="385">
        <f t="shared" ref="BE332:BE339" si="203">BC332*BD$10</f>
        <v>12</v>
      </c>
      <c r="BF332" s="353">
        <v>3</v>
      </c>
      <c r="BG332" s="354"/>
      <c r="BH332" s="385">
        <f t="shared" ref="BH332:BH339" si="204">BF332*BG$10</f>
        <v>6</v>
      </c>
      <c r="BI332" s="353">
        <v>0</v>
      </c>
      <c r="BJ332" s="354"/>
      <c r="BK332" s="385">
        <f t="shared" ref="BK332:BK339" si="205">BI332*BJ$10</f>
        <v>0</v>
      </c>
      <c r="BL332" s="356">
        <v>4</v>
      </c>
      <c r="BM332" s="357">
        <f t="shared" si="186"/>
        <v>284</v>
      </c>
      <c r="BO332" s="357">
        <f t="shared" si="142"/>
        <v>96</v>
      </c>
      <c r="BP332" s="357">
        <f t="shared" si="143"/>
        <v>44</v>
      </c>
      <c r="BQ332" s="357">
        <f t="shared" si="144"/>
        <v>12</v>
      </c>
      <c r="BR332" s="357">
        <f t="shared" si="145"/>
        <v>132</v>
      </c>
      <c r="BT332" s="329"/>
    </row>
    <row r="333" spans="1:72" x14ac:dyDescent="0.25">
      <c r="A333" s="326"/>
      <c r="B333" s="304" t="s">
        <v>309</v>
      </c>
      <c r="C333" s="249"/>
      <c r="D333" s="353">
        <v>0</v>
      </c>
      <c r="E333" s="354"/>
      <c r="F333" s="385">
        <f t="shared" si="146"/>
        <v>0</v>
      </c>
      <c r="G333" s="353">
        <v>1</v>
      </c>
      <c r="H333" s="354"/>
      <c r="I333" s="385">
        <f t="shared" si="187"/>
        <v>3</v>
      </c>
      <c r="J333" s="353">
        <v>4</v>
      </c>
      <c r="K333" s="354"/>
      <c r="L333" s="385">
        <f t="shared" si="188"/>
        <v>8</v>
      </c>
      <c r="M333" s="353">
        <v>2</v>
      </c>
      <c r="N333" s="354"/>
      <c r="O333" s="385">
        <f t="shared" si="189"/>
        <v>6</v>
      </c>
      <c r="P333" s="353">
        <v>1</v>
      </c>
      <c r="Q333" s="354"/>
      <c r="R333" s="385">
        <f t="shared" si="190"/>
        <v>2</v>
      </c>
      <c r="S333" s="353">
        <v>1</v>
      </c>
      <c r="T333" s="354"/>
      <c r="U333" s="385">
        <f t="shared" si="191"/>
        <v>5</v>
      </c>
      <c r="V333" s="353">
        <v>1</v>
      </c>
      <c r="W333" s="354"/>
      <c r="X333" s="385">
        <f t="shared" si="192"/>
        <v>3</v>
      </c>
      <c r="Y333" s="353">
        <v>0</v>
      </c>
      <c r="Z333" s="354"/>
      <c r="AA333" s="385">
        <f t="shared" si="193"/>
        <v>0</v>
      </c>
      <c r="AB333" s="353">
        <v>0</v>
      </c>
      <c r="AC333" s="354"/>
      <c r="AD333" s="385">
        <f t="shared" si="194"/>
        <v>0</v>
      </c>
      <c r="AE333" s="353">
        <v>2</v>
      </c>
      <c r="AF333" s="354"/>
      <c r="AG333" s="385">
        <f t="shared" si="195"/>
        <v>6</v>
      </c>
      <c r="AH333" s="353">
        <v>0</v>
      </c>
      <c r="AI333" s="354"/>
      <c r="AJ333" s="385">
        <f t="shared" si="196"/>
        <v>0</v>
      </c>
      <c r="AK333" s="353">
        <v>0</v>
      </c>
      <c r="AL333" s="354"/>
      <c r="AM333" s="385">
        <f t="shared" si="197"/>
        <v>0</v>
      </c>
      <c r="AN333" s="353">
        <v>0</v>
      </c>
      <c r="AO333" s="354"/>
      <c r="AP333" s="385">
        <f t="shared" si="198"/>
        <v>0</v>
      </c>
      <c r="AQ333" s="353">
        <v>0</v>
      </c>
      <c r="AR333" s="354"/>
      <c r="AS333" s="385">
        <f t="shared" si="199"/>
        <v>0</v>
      </c>
      <c r="AT333" s="353">
        <v>0</v>
      </c>
      <c r="AU333" s="354"/>
      <c r="AV333" s="385">
        <f t="shared" si="200"/>
        <v>0</v>
      </c>
      <c r="AW333" s="353">
        <v>3</v>
      </c>
      <c r="AX333" s="354"/>
      <c r="AY333" s="385">
        <f t="shared" si="201"/>
        <v>6</v>
      </c>
      <c r="AZ333" s="353">
        <v>3</v>
      </c>
      <c r="BA333" s="354"/>
      <c r="BB333" s="385">
        <f t="shared" si="202"/>
        <v>9</v>
      </c>
      <c r="BC333" s="353">
        <v>3</v>
      </c>
      <c r="BD333" s="354"/>
      <c r="BE333" s="385">
        <f t="shared" si="203"/>
        <v>12</v>
      </c>
      <c r="BF333" s="353">
        <v>0</v>
      </c>
      <c r="BG333" s="354"/>
      <c r="BH333" s="385">
        <f t="shared" si="204"/>
        <v>0</v>
      </c>
      <c r="BI333" s="353">
        <v>0</v>
      </c>
      <c r="BJ333" s="354"/>
      <c r="BK333" s="385">
        <f t="shared" si="205"/>
        <v>0</v>
      </c>
      <c r="BL333" s="356">
        <v>4</v>
      </c>
      <c r="BM333" s="357">
        <f t="shared" si="186"/>
        <v>240</v>
      </c>
      <c r="BO333" s="357">
        <f t="shared" si="142"/>
        <v>76</v>
      </c>
      <c r="BP333" s="357">
        <f t="shared" si="143"/>
        <v>56</v>
      </c>
      <c r="BQ333" s="357">
        <f t="shared" si="144"/>
        <v>0</v>
      </c>
      <c r="BR333" s="357">
        <f t="shared" si="145"/>
        <v>108</v>
      </c>
      <c r="BT333" s="329"/>
    </row>
    <row r="334" spans="1:72" x14ac:dyDescent="0.25">
      <c r="A334" s="326"/>
      <c r="B334" s="303" t="s">
        <v>308</v>
      </c>
      <c r="C334" s="249"/>
      <c r="D334" s="353">
        <v>0</v>
      </c>
      <c r="E334" s="354"/>
      <c r="F334" s="385">
        <f t="shared" si="146"/>
        <v>0</v>
      </c>
      <c r="G334" s="353">
        <v>2</v>
      </c>
      <c r="H334" s="354"/>
      <c r="I334" s="385">
        <f t="shared" si="187"/>
        <v>6</v>
      </c>
      <c r="J334" s="353">
        <v>0</v>
      </c>
      <c r="K334" s="354"/>
      <c r="L334" s="385">
        <f t="shared" si="188"/>
        <v>0</v>
      </c>
      <c r="M334" s="353">
        <v>3</v>
      </c>
      <c r="N334" s="354"/>
      <c r="O334" s="385">
        <f t="shared" si="189"/>
        <v>9</v>
      </c>
      <c r="P334" s="353">
        <v>1</v>
      </c>
      <c r="Q334" s="354"/>
      <c r="R334" s="385">
        <f t="shared" si="190"/>
        <v>2</v>
      </c>
      <c r="S334" s="353">
        <v>0</v>
      </c>
      <c r="T334" s="354"/>
      <c r="U334" s="385">
        <f t="shared" si="191"/>
        <v>0</v>
      </c>
      <c r="V334" s="353">
        <v>2</v>
      </c>
      <c r="W334" s="354"/>
      <c r="X334" s="385">
        <f t="shared" si="192"/>
        <v>6</v>
      </c>
      <c r="Y334" s="353">
        <v>0</v>
      </c>
      <c r="Z334" s="354"/>
      <c r="AA334" s="385">
        <f t="shared" si="193"/>
        <v>0</v>
      </c>
      <c r="AB334" s="353">
        <v>0</v>
      </c>
      <c r="AC334" s="354"/>
      <c r="AD334" s="385">
        <f t="shared" si="194"/>
        <v>0</v>
      </c>
      <c r="AE334" s="353">
        <v>1</v>
      </c>
      <c r="AF334" s="354"/>
      <c r="AG334" s="385">
        <f t="shared" si="195"/>
        <v>3</v>
      </c>
      <c r="AH334" s="353">
        <v>1</v>
      </c>
      <c r="AI334" s="354"/>
      <c r="AJ334" s="385">
        <f t="shared" si="196"/>
        <v>5</v>
      </c>
      <c r="AK334" s="353">
        <v>0</v>
      </c>
      <c r="AL334" s="354"/>
      <c r="AM334" s="385">
        <f t="shared" si="197"/>
        <v>0</v>
      </c>
      <c r="AN334" s="353">
        <v>0</v>
      </c>
      <c r="AO334" s="354"/>
      <c r="AP334" s="385">
        <f t="shared" si="198"/>
        <v>0</v>
      </c>
      <c r="AQ334" s="353">
        <v>0</v>
      </c>
      <c r="AR334" s="354"/>
      <c r="AS334" s="385">
        <f t="shared" si="199"/>
        <v>0</v>
      </c>
      <c r="AT334" s="353">
        <v>4</v>
      </c>
      <c r="AU334" s="354"/>
      <c r="AV334" s="385">
        <f t="shared" si="200"/>
        <v>12</v>
      </c>
      <c r="AW334" s="353">
        <v>3</v>
      </c>
      <c r="AX334" s="354"/>
      <c r="AY334" s="385">
        <f t="shared" si="201"/>
        <v>6</v>
      </c>
      <c r="AZ334" s="353">
        <v>3</v>
      </c>
      <c r="BA334" s="354"/>
      <c r="BB334" s="385">
        <f t="shared" si="202"/>
        <v>9</v>
      </c>
      <c r="BC334" s="353">
        <v>3</v>
      </c>
      <c r="BD334" s="354"/>
      <c r="BE334" s="385">
        <f t="shared" si="203"/>
        <v>12</v>
      </c>
      <c r="BF334" s="353">
        <v>2</v>
      </c>
      <c r="BG334" s="354"/>
      <c r="BH334" s="385">
        <f t="shared" si="204"/>
        <v>4</v>
      </c>
      <c r="BI334" s="353">
        <v>0</v>
      </c>
      <c r="BJ334" s="354"/>
      <c r="BK334" s="385">
        <f t="shared" si="205"/>
        <v>0</v>
      </c>
      <c r="BL334" s="356">
        <v>3</v>
      </c>
      <c r="BM334" s="357">
        <f t="shared" si="186"/>
        <v>222</v>
      </c>
      <c r="BO334" s="357">
        <f t="shared" ref="BO334:BO397" si="206">(F334+I334+L334+O334+R334)*BL334</f>
        <v>51</v>
      </c>
      <c r="BP334" s="357">
        <f t="shared" ref="BP334:BP397" si="207">(U334+X334+AA334+AD334+AG334)*BL334</f>
        <v>27</v>
      </c>
      <c r="BQ334" s="357">
        <f t="shared" ref="BQ334:BQ397" si="208">(AJ334+AM334+AP334+AS334+AV334)*BL334</f>
        <v>51</v>
      </c>
      <c r="BR334" s="357">
        <f t="shared" ref="BR334:BR397" si="209">(AY334+BB334+BE334+BH334+BK334)*BL334</f>
        <v>93</v>
      </c>
      <c r="BT334" s="329"/>
    </row>
    <row r="335" spans="1:72" x14ac:dyDescent="0.25">
      <c r="A335" s="326"/>
      <c r="B335" s="299"/>
      <c r="C335" s="249"/>
      <c r="D335" s="353"/>
      <c r="E335" s="354"/>
      <c r="F335" s="385">
        <f t="shared" si="146"/>
        <v>0</v>
      </c>
      <c r="G335" s="353"/>
      <c r="H335" s="354"/>
      <c r="I335" s="385">
        <f t="shared" si="187"/>
        <v>0</v>
      </c>
      <c r="J335" s="353"/>
      <c r="K335" s="354"/>
      <c r="L335" s="385">
        <f t="shared" si="188"/>
        <v>0</v>
      </c>
      <c r="M335" s="353"/>
      <c r="N335" s="354"/>
      <c r="O335" s="385">
        <f t="shared" si="189"/>
        <v>0</v>
      </c>
      <c r="P335" s="353"/>
      <c r="Q335" s="354"/>
      <c r="R335" s="385">
        <f t="shared" si="190"/>
        <v>0</v>
      </c>
      <c r="S335" s="353"/>
      <c r="T335" s="354"/>
      <c r="U335" s="385">
        <f t="shared" si="191"/>
        <v>0</v>
      </c>
      <c r="V335" s="353"/>
      <c r="W335" s="354"/>
      <c r="X335" s="385">
        <f t="shared" si="192"/>
        <v>0</v>
      </c>
      <c r="Y335" s="353"/>
      <c r="Z335" s="354"/>
      <c r="AA335" s="385">
        <f t="shared" si="193"/>
        <v>0</v>
      </c>
      <c r="AB335" s="353"/>
      <c r="AC335" s="354"/>
      <c r="AD335" s="385">
        <f t="shared" si="194"/>
        <v>0</v>
      </c>
      <c r="AE335" s="353"/>
      <c r="AF335" s="354"/>
      <c r="AG335" s="385">
        <f t="shared" si="195"/>
        <v>0</v>
      </c>
      <c r="AH335" s="353"/>
      <c r="AI335" s="354"/>
      <c r="AJ335" s="385">
        <f t="shared" si="196"/>
        <v>0</v>
      </c>
      <c r="AK335" s="353"/>
      <c r="AL335" s="354"/>
      <c r="AM335" s="385">
        <f t="shared" si="197"/>
        <v>0</v>
      </c>
      <c r="AN335" s="353"/>
      <c r="AO335" s="354"/>
      <c r="AP335" s="385">
        <f t="shared" si="198"/>
        <v>0</v>
      </c>
      <c r="AQ335" s="353"/>
      <c r="AR335" s="354"/>
      <c r="AS335" s="385">
        <f t="shared" si="199"/>
        <v>0</v>
      </c>
      <c r="AT335" s="353"/>
      <c r="AU335" s="354"/>
      <c r="AV335" s="385">
        <f t="shared" si="200"/>
        <v>0</v>
      </c>
      <c r="AW335" s="353"/>
      <c r="AX335" s="354"/>
      <c r="AY335" s="385">
        <f t="shared" si="201"/>
        <v>0</v>
      </c>
      <c r="AZ335" s="353"/>
      <c r="BA335" s="354"/>
      <c r="BB335" s="385">
        <f t="shared" si="202"/>
        <v>0</v>
      </c>
      <c r="BC335" s="353"/>
      <c r="BD335" s="354"/>
      <c r="BE335" s="385">
        <f t="shared" si="203"/>
        <v>0</v>
      </c>
      <c r="BF335" s="353"/>
      <c r="BG335" s="354"/>
      <c r="BH335" s="385">
        <f t="shared" si="204"/>
        <v>0</v>
      </c>
      <c r="BI335" s="353"/>
      <c r="BJ335" s="354"/>
      <c r="BK335" s="385">
        <f t="shared" si="205"/>
        <v>0</v>
      </c>
      <c r="BL335" s="356"/>
      <c r="BM335" s="357">
        <f t="shared" si="186"/>
        <v>0</v>
      </c>
      <c r="BO335" s="357">
        <f t="shared" si="206"/>
        <v>0</v>
      </c>
      <c r="BP335" s="357">
        <f t="shared" si="207"/>
        <v>0</v>
      </c>
      <c r="BQ335" s="357">
        <f t="shared" si="208"/>
        <v>0</v>
      </c>
      <c r="BR335" s="357">
        <f t="shared" si="209"/>
        <v>0</v>
      </c>
      <c r="BT335" s="329"/>
    </row>
    <row r="336" spans="1:72" x14ac:dyDescent="0.25">
      <c r="A336" s="326"/>
      <c r="B336" s="299"/>
      <c r="C336" s="249"/>
      <c r="D336" s="353"/>
      <c r="E336" s="354"/>
      <c r="F336" s="385">
        <f t="shared" si="146"/>
        <v>0</v>
      </c>
      <c r="G336" s="353"/>
      <c r="H336" s="354"/>
      <c r="I336" s="385">
        <f t="shared" si="187"/>
        <v>0</v>
      </c>
      <c r="J336" s="353"/>
      <c r="K336" s="354"/>
      <c r="L336" s="385">
        <f t="shared" si="188"/>
        <v>0</v>
      </c>
      <c r="M336" s="353"/>
      <c r="N336" s="354"/>
      <c r="O336" s="385">
        <f t="shared" si="189"/>
        <v>0</v>
      </c>
      <c r="P336" s="353"/>
      <c r="Q336" s="354"/>
      <c r="R336" s="385">
        <f t="shared" si="190"/>
        <v>0</v>
      </c>
      <c r="S336" s="353"/>
      <c r="T336" s="354"/>
      <c r="U336" s="385">
        <f t="shared" si="191"/>
        <v>0</v>
      </c>
      <c r="V336" s="353"/>
      <c r="W336" s="354"/>
      <c r="X336" s="385">
        <f t="shared" si="192"/>
        <v>0</v>
      </c>
      <c r="Y336" s="353"/>
      <c r="Z336" s="354"/>
      <c r="AA336" s="385">
        <f t="shared" si="193"/>
        <v>0</v>
      </c>
      <c r="AB336" s="353"/>
      <c r="AC336" s="354"/>
      <c r="AD336" s="385">
        <f t="shared" si="194"/>
        <v>0</v>
      </c>
      <c r="AE336" s="353"/>
      <c r="AF336" s="354"/>
      <c r="AG336" s="385">
        <f t="shared" si="195"/>
        <v>0</v>
      </c>
      <c r="AH336" s="353"/>
      <c r="AI336" s="354"/>
      <c r="AJ336" s="385">
        <f t="shared" si="196"/>
        <v>0</v>
      </c>
      <c r="AK336" s="353"/>
      <c r="AL336" s="354"/>
      <c r="AM336" s="385">
        <f t="shared" si="197"/>
        <v>0</v>
      </c>
      <c r="AN336" s="353"/>
      <c r="AO336" s="354"/>
      <c r="AP336" s="385">
        <f t="shared" si="198"/>
        <v>0</v>
      </c>
      <c r="AQ336" s="353"/>
      <c r="AR336" s="354"/>
      <c r="AS336" s="385">
        <f t="shared" si="199"/>
        <v>0</v>
      </c>
      <c r="AT336" s="353"/>
      <c r="AU336" s="354"/>
      <c r="AV336" s="385">
        <f t="shared" si="200"/>
        <v>0</v>
      </c>
      <c r="AW336" s="353"/>
      <c r="AX336" s="354"/>
      <c r="AY336" s="385">
        <f t="shared" si="201"/>
        <v>0</v>
      </c>
      <c r="AZ336" s="353"/>
      <c r="BA336" s="354"/>
      <c r="BB336" s="385">
        <f t="shared" si="202"/>
        <v>0</v>
      </c>
      <c r="BC336" s="353"/>
      <c r="BD336" s="354"/>
      <c r="BE336" s="385">
        <f t="shared" si="203"/>
        <v>0</v>
      </c>
      <c r="BF336" s="353"/>
      <c r="BG336" s="354"/>
      <c r="BH336" s="385">
        <f t="shared" si="204"/>
        <v>0</v>
      </c>
      <c r="BI336" s="353"/>
      <c r="BJ336" s="354"/>
      <c r="BK336" s="385">
        <f t="shared" si="205"/>
        <v>0</v>
      </c>
      <c r="BL336" s="356"/>
      <c r="BM336" s="357">
        <f t="shared" si="186"/>
        <v>0</v>
      </c>
      <c r="BO336" s="357">
        <f t="shared" si="206"/>
        <v>0</v>
      </c>
      <c r="BP336" s="357">
        <f t="shared" si="207"/>
        <v>0</v>
      </c>
      <c r="BQ336" s="357">
        <f t="shared" si="208"/>
        <v>0</v>
      </c>
      <c r="BR336" s="357">
        <f t="shared" si="209"/>
        <v>0</v>
      </c>
      <c r="BT336" s="329"/>
    </row>
    <row r="337" spans="1:72" x14ac:dyDescent="0.25">
      <c r="A337" s="326"/>
      <c r="B337" s="299"/>
      <c r="C337" s="249"/>
      <c r="D337" s="353"/>
      <c r="E337" s="354"/>
      <c r="F337" s="385">
        <f t="shared" si="146"/>
        <v>0</v>
      </c>
      <c r="G337" s="353"/>
      <c r="H337" s="354"/>
      <c r="I337" s="385">
        <f t="shared" si="187"/>
        <v>0</v>
      </c>
      <c r="J337" s="353"/>
      <c r="K337" s="354"/>
      <c r="L337" s="385">
        <f t="shared" si="188"/>
        <v>0</v>
      </c>
      <c r="M337" s="353"/>
      <c r="N337" s="354"/>
      <c r="O337" s="385">
        <f t="shared" si="189"/>
        <v>0</v>
      </c>
      <c r="P337" s="353"/>
      <c r="Q337" s="354"/>
      <c r="R337" s="385">
        <f t="shared" si="190"/>
        <v>0</v>
      </c>
      <c r="S337" s="353"/>
      <c r="T337" s="354"/>
      <c r="U337" s="385">
        <f t="shared" si="191"/>
        <v>0</v>
      </c>
      <c r="V337" s="353"/>
      <c r="W337" s="354"/>
      <c r="X337" s="385">
        <f t="shared" si="192"/>
        <v>0</v>
      </c>
      <c r="Y337" s="353"/>
      <c r="Z337" s="354"/>
      <c r="AA337" s="385">
        <f t="shared" si="193"/>
        <v>0</v>
      </c>
      <c r="AB337" s="353"/>
      <c r="AC337" s="354"/>
      <c r="AD337" s="385">
        <f t="shared" si="194"/>
        <v>0</v>
      </c>
      <c r="AE337" s="353"/>
      <c r="AF337" s="354"/>
      <c r="AG337" s="385">
        <f t="shared" si="195"/>
        <v>0</v>
      </c>
      <c r="AH337" s="353"/>
      <c r="AI337" s="354"/>
      <c r="AJ337" s="385">
        <f t="shared" si="196"/>
        <v>0</v>
      </c>
      <c r="AK337" s="353"/>
      <c r="AL337" s="354"/>
      <c r="AM337" s="385">
        <f t="shared" si="197"/>
        <v>0</v>
      </c>
      <c r="AN337" s="353"/>
      <c r="AO337" s="354"/>
      <c r="AP337" s="385">
        <f t="shared" si="198"/>
        <v>0</v>
      </c>
      <c r="AQ337" s="353"/>
      <c r="AR337" s="354"/>
      <c r="AS337" s="385">
        <f t="shared" si="199"/>
        <v>0</v>
      </c>
      <c r="AT337" s="353"/>
      <c r="AU337" s="354"/>
      <c r="AV337" s="385">
        <f t="shared" si="200"/>
        <v>0</v>
      </c>
      <c r="AW337" s="353"/>
      <c r="AX337" s="354"/>
      <c r="AY337" s="385">
        <f t="shared" si="201"/>
        <v>0</v>
      </c>
      <c r="AZ337" s="353"/>
      <c r="BA337" s="354"/>
      <c r="BB337" s="385">
        <f t="shared" si="202"/>
        <v>0</v>
      </c>
      <c r="BC337" s="353"/>
      <c r="BD337" s="354"/>
      <c r="BE337" s="385">
        <f t="shared" si="203"/>
        <v>0</v>
      </c>
      <c r="BF337" s="353"/>
      <c r="BG337" s="354"/>
      <c r="BH337" s="385">
        <f t="shared" si="204"/>
        <v>0</v>
      </c>
      <c r="BI337" s="353"/>
      <c r="BJ337" s="354"/>
      <c r="BK337" s="385">
        <f t="shared" si="205"/>
        <v>0</v>
      </c>
      <c r="BL337" s="356"/>
      <c r="BM337" s="357">
        <f t="shared" si="186"/>
        <v>0</v>
      </c>
      <c r="BO337" s="357">
        <f t="shared" si="206"/>
        <v>0</v>
      </c>
      <c r="BP337" s="357">
        <f t="shared" si="207"/>
        <v>0</v>
      </c>
      <c r="BQ337" s="357">
        <f t="shared" si="208"/>
        <v>0</v>
      </c>
      <c r="BR337" s="357">
        <f t="shared" si="209"/>
        <v>0</v>
      </c>
      <c r="BT337" s="329"/>
    </row>
    <row r="338" spans="1:72" x14ac:dyDescent="0.25">
      <c r="A338" s="326"/>
      <c r="B338" s="299"/>
      <c r="C338" s="249"/>
      <c r="D338" s="353"/>
      <c r="E338" s="354"/>
      <c r="F338" s="385">
        <f t="shared" si="146"/>
        <v>0</v>
      </c>
      <c r="G338" s="353"/>
      <c r="H338" s="354"/>
      <c r="I338" s="385">
        <f t="shared" si="187"/>
        <v>0</v>
      </c>
      <c r="J338" s="353"/>
      <c r="K338" s="354"/>
      <c r="L338" s="385">
        <f t="shared" si="188"/>
        <v>0</v>
      </c>
      <c r="M338" s="353"/>
      <c r="N338" s="354"/>
      <c r="O338" s="385">
        <f t="shared" si="189"/>
        <v>0</v>
      </c>
      <c r="P338" s="353"/>
      <c r="Q338" s="354"/>
      <c r="R338" s="385">
        <f t="shared" si="190"/>
        <v>0</v>
      </c>
      <c r="S338" s="353"/>
      <c r="T338" s="354"/>
      <c r="U338" s="385">
        <f t="shared" si="191"/>
        <v>0</v>
      </c>
      <c r="V338" s="353"/>
      <c r="W338" s="354"/>
      <c r="X338" s="385">
        <f t="shared" si="192"/>
        <v>0</v>
      </c>
      <c r="Y338" s="353"/>
      <c r="Z338" s="354"/>
      <c r="AA338" s="385">
        <f t="shared" si="193"/>
        <v>0</v>
      </c>
      <c r="AB338" s="353"/>
      <c r="AC338" s="354"/>
      <c r="AD338" s="385">
        <f t="shared" si="194"/>
        <v>0</v>
      </c>
      <c r="AE338" s="353"/>
      <c r="AF338" s="354"/>
      <c r="AG338" s="385">
        <f t="shared" si="195"/>
        <v>0</v>
      </c>
      <c r="AH338" s="353"/>
      <c r="AI338" s="354"/>
      <c r="AJ338" s="385">
        <f t="shared" si="196"/>
        <v>0</v>
      </c>
      <c r="AK338" s="353"/>
      <c r="AL338" s="354"/>
      <c r="AM338" s="385">
        <f t="shared" si="197"/>
        <v>0</v>
      </c>
      <c r="AN338" s="353"/>
      <c r="AO338" s="354"/>
      <c r="AP338" s="385">
        <f t="shared" si="198"/>
        <v>0</v>
      </c>
      <c r="AQ338" s="353"/>
      <c r="AR338" s="354"/>
      <c r="AS338" s="385">
        <f t="shared" si="199"/>
        <v>0</v>
      </c>
      <c r="AT338" s="353"/>
      <c r="AU338" s="354"/>
      <c r="AV338" s="385">
        <f t="shared" si="200"/>
        <v>0</v>
      </c>
      <c r="AW338" s="353"/>
      <c r="AX338" s="354"/>
      <c r="AY338" s="385">
        <f t="shared" si="201"/>
        <v>0</v>
      </c>
      <c r="AZ338" s="353"/>
      <c r="BA338" s="354"/>
      <c r="BB338" s="385">
        <f t="shared" si="202"/>
        <v>0</v>
      </c>
      <c r="BC338" s="353"/>
      <c r="BD338" s="354"/>
      <c r="BE338" s="385">
        <f t="shared" si="203"/>
        <v>0</v>
      </c>
      <c r="BF338" s="353"/>
      <c r="BG338" s="354"/>
      <c r="BH338" s="385">
        <f t="shared" si="204"/>
        <v>0</v>
      </c>
      <c r="BI338" s="353"/>
      <c r="BJ338" s="354"/>
      <c r="BK338" s="385">
        <f t="shared" si="205"/>
        <v>0</v>
      </c>
      <c r="BL338" s="356"/>
      <c r="BM338" s="357">
        <f t="shared" si="186"/>
        <v>0</v>
      </c>
      <c r="BO338" s="357">
        <f t="shared" si="206"/>
        <v>0</v>
      </c>
      <c r="BP338" s="357">
        <f t="shared" si="207"/>
        <v>0</v>
      </c>
      <c r="BQ338" s="357">
        <f t="shared" si="208"/>
        <v>0</v>
      </c>
      <c r="BR338" s="357">
        <f t="shared" si="209"/>
        <v>0</v>
      </c>
      <c r="BT338" s="329"/>
    </row>
    <row r="339" spans="1:72" x14ac:dyDescent="0.25">
      <c r="A339" s="326"/>
      <c r="B339" s="300"/>
      <c r="C339" s="249"/>
      <c r="D339" s="353"/>
      <c r="E339" s="354"/>
      <c r="F339" s="385">
        <f t="shared" si="146"/>
        <v>0</v>
      </c>
      <c r="G339" s="353"/>
      <c r="H339" s="354"/>
      <c r="I339" s="385">
        <f t="shared" si="187"/>
        <v>0</v>
      </c>
      <c r="J339" s="353"/>
      <c r="K339" s="354"/>
      <c r="L339" s="385">
        <f t="shared" si="188"/>
        <v>0</v>
      </c>
      <c r="M339" s="353"/>
      <c r="N339" s="354"/>
      <c r="O339" s="385">
        <f t="shared" si="189"/>
        <v>0</v>
      </c>
      <c r="P339" s="353"/>
      <c r="Q339" s="354"/>
      <c r="R339" s="385">
        <f t="shared" si="190"/>
        <v>0</v>
      </c>
      <c r="S339" s="353"/>
      <c r="T339" s="354"/>
      <c r="U339" s="385">
        <f t="shared" si="191"/>
        <v>0</v>
      </c>
      <c r="V339" s="353"/>
      <c r="W339" s="354"/>
      <c r="X339" s="385">
        <f t="shared" si="192"/>
        <v>0</v>
      </c>
      <c r="Y339" s="353"/>
      <c r="Z339" s="354"/>
      <c r="AA339" s="385">
        <f t="shared" si="193"/>
        <v>0</v>
      </c>
      <c r="AB339" s="353"/>
      <c r="AC339" s="354"/>
      <c r="AD339" s="385">
        <f t="shared" si="194"/>
        <v>0</v>
      </c>
      <c r="AE339" s="353"/>
      <c r="AF339" s="354"/>
      <c r="AG339" s="385">
        <f t="shared" si="195"/>
        <v>0</v>
      </c>
      <c r="AH339" s="353"/>
      <c r="AI339" s="354"/>
      <c r="AJ339" s="385">
        <f t="shared" si="196"/>
        <v>0</v>
      </c>
      <c r="AK339" s="353"/>
      <c r="AL339" s="354"/>
      <c r="AM339" s="385">
        <f t="shared" si="197"/>
        <v>0</v>
      </c>
      <c r="AN339" s="353"/>
      <c r="AO339" s="354"/>
      <c r="AP339" s="385">
        <f t="shared" si="198"/>
        <v>0</v>
      </c>
      <c r="AQ339" s="353"/>
      <c r="AR339" s="354"/>
      <c r="AS339" s="385">
        <f t="shared" si="199"/>
        <v>0</v>
      </c>
      <c r="AT339" s="353"/>
      <c r="AU339" s="354"/>
      <c r="AV339" s="385">
        <f t="shared" si="200"/>
        <v>0</v>
      </c>
      <c r="AW339" s="353"/>
      <c r="AX339" s="354"/>
      <c r="AY339" s="385">
        <f t="shared" si="201"/>
        <v>0</v>
      </c>
      <c r="AZ339" s="353"/>
      <c r="BA339" s="354"/>
      <c r="BB339" s="385">
        <f t="shared" si="202"/>
        <v>0</v>
      </c>
      <c r="BC339" s="353"/>
      <c r="BD339" s="354"/>
      <c r="BE339" s="385">
        <f t="shared" si="203"/>
        <v>0</v>
      </c>
      <c r="BF339" s="353"/>
      <c r="BG339" s="354"/>
      <c r="BH339" s="385">
        <f t="shared" si="204"/>
        <v>0</v>
      </c>
      <c r="BI339" s="353"/>
      <c r="BJ339" s="354"/>
      <c r="BK339" s="385">
        <f t="shared" si="205"/>
        <v>0</v>
      </c>
      <c r="BL339" s="356"/>
      <c r="BM339" s="357">
        <f t="shared" si="186"/>
        <v>0</v>
      </c>
      <c r="BO339" s="357">
        <f t="shared" si="206"/>
        <v>0</v>
      </c>
      <c r="BP339" s="357">
        <f t="shared" si="207"/>
        <v>0</v>
      </c>
      <c r="BQ339" s="357">
        <f t="shared" si="208"/>
        <v>0</v>
      </c>
      <c r="BR339" s="357">
        <f t="shared" si="209"/>
        <v>0</v>
      </c>
      <c r="BT339" s="329"/>
    </row>
    <row r="340" spans="1:72" s="106" customFormat="1" x14ac:dyDescent="0.25">
      <c r="A340" s="326"/>
      <c r="B340" s="174"/>
      <c r="C340" s="164"/>
      <c r="D340" s="399"/>
      <c r="E340" s="400"/>
      <c r="F340" s="401"/>
      <c r="G340" s="399"/>
      <c r="H340" s="400"/>
      <c r="I340" s="401"/>
      <c r="J340" s="399"/>
      <c r="K340" s="400"/>
      <c r="L340" s="401"/>
      <c r="M340" s="399"/>
      <c r="N340" s="400"/>
      <c r="O340" s="401"/>
      <c r="P340" s="399"/>
      <c r="Q340" s="400"/>
      <c r="R340" s="401"/>
      <c r="S340" s="399"/>
      <c r="T340" s="400"/>
      <c r="U340" s="401"/>
      <c r="V340" s="399"/>
      <c r="W340" s="400"/>
      <c r="X340" s="401"/>
      <c r="Y340" s="399"/>
      <c r="Z340" s="400"/>
      <c r="AA340" s="401"/>
      <c r="AB340" s="399"/>
      <c r="AC340" s="400"/>
      <c r="AD340" s="401"/>
      <c r="AE340" s="399"/>
      <c r="AF340" s="400"/>
      <c r="AG340" s="401"/>
      <c r="AH340" s="399"/>
      <c r="AI340" s="400"/>
      <c r="AJ340" s="401"/>
      <c r="AK340" s="399"/>
      <c r="AL340" s="400"/>
      <c r="AM340" s="401"/>
      <c r="AN340" s="399"/>
      <c r="AO340" s="400"/>
      <c r="AP340" s="401"/>
      <c r="AQ340" s="399"/>
      <c r="AR340" s="400"/>
      <c r="AS340" s="401"/>
      <c r="AT340" s="399"/>
      <c r="AU340" s="400"/>
      <c r="AV340" s="401"/>
      <c r="AW340" s="399"/>
      <c r="AX340" s="400"/>
      <c r="AY340" s="401"/>
      <c r="AZ340" s="399"/>
      <c r="BA340" s="400"/>
      <c r="BB340" s="401"/>
      <c r="BC340" s="399"/>
      <c r="BD340" s="400"/>
      <c r="BE340" s="401"/>
      <c r="BF340" s="399"/>
      <c r="BG340" s="400"/>
      <c r="BH340" s="401"/>
      <c r="BI340" s="399"/>
      <c r="BJ340" s="400"/>
      <c r="BK340" s="401"/>
      <c r="BL340" s="400"/>
      <c r="BM340" s="376"/>
      <c r="BN340" s="221"/>
      <c r="BO340" s="357"/>
      <c r="BP340" s="357"/>
      <c r="BQ340" s="357"/>
      <c r="BR340" s="357"/>
      <c r="BT340" s="329"/>
    </row>
    <row r="341" spans="1:72" s="81" customFormat="1" x14ac:dyDescent="0.25">
      <c r="A341" s="327"/>
      <c r="B341" s="305" t="s">
        <v>416</v>
      </c>
      <c r="C341" s="28" t="s">
        <v>294</v>
      </c>
      <c r="D341" s="357"/>
      <c r="E341" s="352"/>
      <c r="F341" s="352"/>
      <c r="G341" s="357"/>
      <c r="H341" s="352"/>
      <c r="I341" s="352"/>
      <c r="J341" s="357"/>
      <c r="K341" s="352"/>
      <c r="L341" s="352"/>
      <c r="M341" s="357"/>
      <c r="N341" s="352"/>
      <c r="O341" s="352"/>
      <c r="P341" s="357"/>
      <c r="Q341" s="352"/>
      <c r="R341" s="352"/>
      <c r="S341" s="357"/>
      <c r="T341" s="352"/>
      <c r="U341" s="352"/>
      <c r="V341" s="357"/>
      <c r="W341" s="352"/>
      <c r="X341" s="352"/>
      <c r="Y341" s="357"/>
      <c r="Z341" s="352"/>
      <c r="AA341" s="352"/>
      <c r="AB341" s="357"/>
      <c r="AC341" s="352"/>
      <c r="AD341" s="352"/>
      <c r="AE341" s="357"/>
      <c r="AF341" s="352"/>
      <c r="AG341" s="352"/>
      <c r="AH341" s="357"/>
      <c r="AI341" s="352"/>
      <c r="AJ341" s="352"/>
      <c r="AK341" s="357"/>
      <c r="AL341" s="352"/>
      <c r="AM341" s="352"/>
      <c r="AN341" s="357"/>
      <c r="AO341" s="352"/>
      <c r="AP341" s="352"/>
      <c r="AQ341" s="357"/>
      <c r="AR341" s="352"/>
      <c r="AS341" s="352"/>
      <c r="AT341" s="357"/>
      <c r="AU341" s="352"/>
      <c r="AV341" s="352"/>
      <c r="AW341" s="357"/>
      <c r="AX341" s="352"/>
      <c r="AY341" s="352"/>
      <c r="AZ341" s="357"/>
      <c r="BA341" s="352"/>
      <c r="BB341" s="352"/>
      <c r="BC341" s="357"/>
      <c r="BD341" s="352"/>
      <c r="BE341" s="352"/>
      <c r="BF341" s="357"/>
      <c r="BG341" s="352"/>
      <c r="BH341" s="352"/>
      <c r="BI341" s="357"/>
      <c r="BJ341" s="352"/>
      <c r="BK341" s="352"/>
      <c r="BL341" s="352"/>
      <c r="BM341" s="357"/>
      <c r="BN341" s="279"/>
      <c r="BO341" s="357"/>
      <c r="BP341" s="357"/>
      <c r="BQ341" s="357"/>
      <c r="BR341" s="357"/>
      <c r="BT341" s="329"/>
    </row>
    <row r="342" spans="1:72" x14ac:dyDescent="0.25">
      <c r="A342" s="326"/>
      <c r="B342" s="303" t="s">
        <v>310</v>
      </c>
      <c r="C342" s="249"/>
      <c r="D342" s="353">
        <v>2</v>
      </c>
      <c r="E342" s="354"/>
      <c r="F342" s="385">
        <f t="shared" si="146"/>
        <v>10</v>
      </c>
      <c r="G342" s="353">
        <v>1</v>
      </c>
      <c r="H342" s="354"/>
      <c r="I342" s="385">
        <f t="shared" ref="I342:I350" si="210">G342*H$10</f>
        <v>3</v>
      </c>
      <c r="J342" s="353">
        <v>3</v>
      </c>
      <c r="K342" s="354"/>
      <c r="L342" s="385">
        <f t="shared" ref="L342:L350" si="211">J342*K$10</f>
        <v>6</v>
      </c>
      <c r="M342" s="353">
        <v>3</v>
      </c>
      <c r="N342" s="354"/>
      <c r="O342" s="385">
        <f t="shared" ref="O342:O350" si="212">M342*N$10</f>
        <v>9</v>
      </c>
      <c r="P342" s="353">
        <v>0</v>
      </c>
      <c r="Q342" s="354"/>
      <c r="R342" s="385">
        <f t="shared" ref="R342:R350" si="213">P342*Q$10</f>
        <v>0</v>
      </c>
      <c r="S342" s="353">
        <v>0</v>
      </c>
      <c r="T342" s="354"/>
      <c r="U342" s="385">
        <f t="shared" ref="U342:U350" si="214">S342*T$10</f>
        <v>0</v>
      </c>
      <c r="V342" s="353">
        <v>2</v>
      </c>
      <c r="W342" s="354"/>
      <c r="X342" s="385">
        <f t="shared" ref="X342:X350" si="215">V342*W$10</f>
        <v>6</v>
      </c>
      <c r="Y342" s="353">
        <v>2</v>
      </c>
      <c r="Z342" s="354"/>
      <c r="AA342" s="385">
        <f t="shared" ref="AA342:AA350" si="216">Y342*Z$10</f>
        <v>2</v>
      </c>
      <c r="AB342" s="353">
        <v>0</v>
      </c>
      <c r="AC342" s="354"/>
      <c r="AD342" s="385">
        <f t="shared" ref="AD342:AD350" si="217">AB342*AC$10</f>
        <v>0</v>
      </c>
      <c r="AE342" s="353">
        <v>2</v>
      </c>
      <c r="AF342" s="354"/>
      <c r="AG342" s="385">
        <f t="shared" ref="AG342:AG350" si="218">AE342*AF$10</f>
        <v>6</v>
      </c>
      <c r="AH342" s="353">
        <v>1</v>
      </c>
      <c r="AI342" s="354"/>
      <c r="AJ342" s="385">
        <f t="shared" ref="AJ342:AJ350" si="219">AH342*AI$10</f>
        <v>5</v>
      </c>
      <c r="AK342" s="353">
        <v>1</v>
      </c>
      <c r="AL342" s="354"/>
      <c r="AM342" s="385">
        <f t="shared" ref="AM342:AM350" si="220">AK342*AL$10</f>
        <v>4</v>
      </c>
      <c r="AN342" s="353">
        <v>3</v>
      </c>
      <c r="AO342" s="354"/>
      <c r="AP342" s="385">
        <f t="shared" ref="AP342:AP350" si="221">AN342*AO$10</f>
        <v>6</v>
      </c>
      <c r="AQ342" s="353">
        <v>1</v>
      </c>
      <c r="AR342" s="354"/>
      <c r="AS342" s="385">
        <f t="shared" ref="AS342:AS350" si="222">AQ342*AR$10</f>
        <v>3</v>
      </c>
      <c r="AT342" s="353">
        <v>1</v>
      </c>
      <c r="AU342" s="354"/>
      <c r="AV342" s="385">
        <f t="shared" ref="AV342:AV350" si="223">AT342*AU$10</f>
        <v>3</v>
      </c>
      <c r="AW342" s="353">
        <v>2</v>
      </c>
      <c r="AX342" s="354"/>
      <c r="AY342" s="385">
        <f t="shared" ref="AY342:AY350" si="224">AW342*AX$10</f>
        <v>4</v>
      </c>
      <c r="AZ342" s="353">
        <v>3</v>
      </c>
      <c r="BA342" s="354"/>
      <c r="BB342" s="385">
        <f t="shared" ref="BB342:BB350" si="225">AZ342*BA$10</f>
        <v>9</v>
      </c>
      <c r="BC342" s="353">
        <v>3</v>
      </c>
      <c r="BD342" s="354"/>
      <c r="BE342" s="385">
        <f t="shared" ref="BE342:BE350" si="226">BC342*BD$10</f>
        <v>12</v>
      </c>
      <c r="BF342" s="353">
        <v>1</v>
      </c>
      <c r="BG342" s="354"/>
      <c r="BH342" s="385">
        <f t="shared" ref="BH342:BH350" si="227">BF342*BG$10</f>
        <v>2</v>
      </c>
      <c r="BI342" s="353">
        <v>3</v>
      </c>
      <c r="BJ342" s="354"/>
      <c r="BK342" s="385">
        <f t="shared" ref="BK342:BK350" si="228">BI342*BJ$10</f>
        <v>3</v>
      </c>
      <c r="BL342" s="356">
        <v>4</v>
      </c>
      <c r="BM342" s="357">
        <f t="shared" si="186"/>
        <v>372</v>
      </c>
      <c r="BO342" s="357">
        <f t="shared" si="206"/>
        <v>112</v>
      </c>
      <c r="BP342" s="357">
        <f t="shared" si="207"/>
        <v>56</v>
      </c>
      <c r="BQ342" s="357">
        <f t="shared" si="208"/>
        <v>84</v>
      </c>
      <c r="BR342" s="357">
        <f t="shared" si="209"/>
        <v>120</v>
      </c>
      <c r="BT342" s="329"/>
    </row>
    <row r="343" spans="1:72" x14ac:dyDescent="0.25">
      <c r="A343" s="326"/>
      <c r="B343" s="304" t="s">
        <v>304</v>
      </c>
      <c r="C343" s="249"/>
      <c r="D343" s="353">
        <v>1</v>
      </c>
      <c r="E343" s="354"/>
      <c r="F343" s="385">
        <f t="shared" si="146"/>
        <v>5</v>
      </c>
      <c r="G343" s="353">
        <v>1</v>
      </c>
      <c r="H343" s="354"/>
      <c r="I343" s="385">
        <f t="shared" si="210"/>
        <v>3</v>
      </c>
      <c r="J343" s="353">
        <v>0</v>
      </c>
      <c r="K343" s="354"/>
      <c r="L343" s="385">
        <f t="shared" si="211"/>
        <v>0</v>
      </c>
      <c r="M343" s="353">
        <v>0</v>
      </c>
      <c r="N343" s="354"/>
      <c r="O343" s="385">
        <f t="shared" si="212"/>
        <v>0</v>
      </c>
      <c r="P343" s="353">
        <v>0</v>
      </c>
      <c r="Q343" s="354"/>
      <c r="R343" s="385">
        <f t="shared" si="213"/>
        <v>0</v>
      </c>
      <c r="S343" s="353">
        <v>2</v>
      </c>
      <c r="T343" s="354"/>
      <c r="U343" s="385">
        <f t="shared" si="214"/>
        <v>10</v>
      </c>
      <c r="V343" s="353">
        <v>0</v>
      </c>
      <c r="W343" s="354"/>
      <c r="X343" s="385">
        <f t="shared" si="215"/>
        <v>0</v>
      </c>
      <c r="Y343" s="353">
        <v>2</v>
      </c>
      <c r="Z343" s="354"/>
      <c r="AA343" s="385">
        <f t="shared" si="216"/>
        <v>2</v>
      </c>
      <c r="AB343" s="353">
        <v>1</v>
      </c>
      <c r="AC343" s="354"/>
      <c r="AD343" s="385">
        <f t="shared" si="217"/>
        <v>2</v>
      </c>
      <c r="AE343" s="353">
        <v>2</v>
      </c>
      <c r="AF343" s="354"/>
      <c r="AG343" s="385">
        <f t="shared" si="218"/>
        <v>6</v>
      </c>
      <c r="AH343" s="353">
        <v>0</v>
      </c>
      <c r="AI343" s="354"/>
      <c r="AJ343" s="385">
        <f t="shared" si="219"/>
        <v>0</v>
      </c>
      <c r="AK343" s="353">
        <v>0</v>
      </c>
      <c r="AL343" s="354"/>
      <c r="AM343" s="385">
        <f t="shared" si="220"/>
        <v>0</v>
      </c>
      <c r="AN343" s="353">
        <v>0</v>
      </c>
      <c r="AO343" s="354"/>
      <c r="AP343" s="385">
        <f t="shared" si="221"/>
        <v>0</v>
      </c>
      <c r="AQ343" s="353">
        <v>0</v>
      </c>
      <c r="AR343" s="354"/>
      <c r="AS343" s="385">
        <f t="shared" si="222"/>
        <v>0</v>
      </c>
      <c r="AT343" s="353">
        <v>0</v>
      </c>
      <c r="AU343" s="354"/>
      <c r="AV343" s="385">
        <f t="shared" si="223"/>
        <v>0</v>
      </c>
      <c r="AW343" s="353">
        <v>1</v>
      </c>
      <c r="AX343" s="354"/>
      <c r="AY343" s="385">
        <f t="shared" si="224"/>
        <v>2</v>
      </c>
      <c r="AZ343" s="353">
        <v>2</v>
      </c>
      <c r="BA343" s="354"/>
      <c r="BB343" s="385">
        <f t="shared" si="225"/>
        <v>6</v>
      </c>
      <c r="BC343" s="353">
        <v>2</v>
      </c>
      <c r="BD343" s="354"/>
      <c r="BE343" s="385">
        <f t="shared" si="226"/>
        <v>8</v>
      </c>
      <c r="BF343" s="353">
        <v>1</v>
      </c>
      <c r="BG343" s="354"/>
      <c r="BH343" s="385">
        <f t="shared" si="227"/>
        <v>2</v>
      </c>
      <c r="BI343" s="353">
        <v>1</v>
      </c>
      <c r="BJ343" s="354"/>
      <c r="BK343" s="385">
        <f t="shared" si="228"/>
        <v>1</v>
      </c>
      <c r="BL343" s="356">
        <v>4</v>
      </c>
      <c r="BM343" s="357">
        <f t="shared" si="186"/>
        <v>188</v>
      </c>
      <c r="BO343" s="357">
        <f t="shared" si="206"/>
        <v>32</v>
      </c>
      <c r="BP343" s="357">
        <f t="shared" si="207"/>
        <v>80</v>
      </c>
      <c r="BQ343" s="357">
        <f t="shared" si="208"/>
        <v>0</v>
      </c>
      <c r="BR343" s="357">
        <f t="shared" si="209"/>
        <v>76</v>
      </c>
      <c r="BT343" s="329"/>
    </row>
    <row r="344" spans="1:72" x14ac:dyDescent="0.25">
      <c r="A344" s="326"/>
      <c r="B344" s="304" t="s">
        <v>303</v>
      </c>
      <c r="C344" s="249"/>
      <c r="D344" s="353">
        <v>0</v>
      </c>
      <c r="E344" s="354"/>
      <c r="F344" s="385">
        <f t="shared" si="146"/>
        <v>0</v>
      </c>
      <c r="G344" s="353">
        <v>2</v>
      </c>
      <c r="H344" s="354"/>
      <c r="I344" s="385">
        <f t="shared" si="210"/>
        <v>6</v>
      </c>
      <c r="J344" s="353">
        <v>0</v>
      </c>
      <c r="K344" s="354"/>
      <c r="L344" s="385">
        <f t="shared" si="211"/>
        <v>0</v>
      </c>
      <c r="M344" s="353">
        <v>2</v>
      </c>
      <c r="N344" s="354"/>
      <c r="O344" s="385">
        <f t="shared" si="212"/>
        <v>6</v>
      </c>
      <c r="P344" s="353">
        <v>0</v>
      </c>
      <c r="Q344" s="354"/>
      <c r="R344" s="385">
        <f t="shared" si="213"/>
        <v>0</v>
      </c>
      <c r="S344" s="353">
        <v>0</v>
      </c>
      <c r="T344" s="354"/>
      <c r="U344" s="385">
        <f t="shared" si="214"/>
        <v>0</v>
      </c>
      <c r="V344" s="353">
        <v>2</v>
      </c>
      <c r="W344" s="354"/>
      <c r="X344" s="385">
        <f t="shared" si="215"/>
        <v>6</v>
      </c>
      <c r="Y344" s="353">
        <v>0</v>
      </c>
      <c r="Z344" s="354"/>
      <c r="AA344" s="385">
        <f t="shared" si="216"/>
        <v>0</v>
      </c>
      <c r="AB344" s="353">
        <v>0</v>
      </c>
      <c r="AC344" s="354"/>
      <c r="AD344" s="385">
        <f t="shared" si="217"/>
        <v>0</v>
      </c>
      <c r="AE344" s="353">
        <v>1</v>
      </c>
      <c r="AF344" s="354"/>
      <c r="AG344" s="385">
        <f t="shared" si="218"/>
        <v>3</v>
      </c>
      <c r="AH344" s="353">
        <v>0</v>
      </c>
      <c r="AI344" s="354"/>
      <c r="AJ344" s="385">
        <f t="shared" si="219"/>
        <v>0</v>
      </c>
      <c r="AK344" s="353">
        <v>0</v>
      </c>
      <c r="AL344" s="354"/>
      <c r="AM344" s="385">
        <f t="shared" si="220"/>
        <v>0</v>
      </c>
      <c r="AN344" s="353">
        <v>0</v>
      </c>
      <c r="AO344" s="354"/>
      <c r="AP344" s="385">
        <f t="shared" si="221"/>
        <v>0</v>
      </c>
      <c r="AQ344" s="353">
        <v>0</v>
      </c>
      <c r="AR344" s="354"/>
      <c r="AS344" s="385">
        <f t="shared" si="222"/>
        <v>0</v>
      </c>
      <c r="AT344" s="353">
        <v>0</v>
      </c>
      <c r="AU344" s="354"/>
      <c r="AV344" s="385">
        <f t="shared" si="223"/>
        <v>0</v>
      </c>
      <c r="AW344" s="353">
        <v>2</v>
      </c>
      <c r="AX344" s="354"/>
      <c r="AY344" s="385">
        <f t="shared" si="224"/>
        <v>4</v>
      </c>
      <c r="AZ344" s="353">
        <v>3</v>
      </c>
      <c r="BA344" s="354"/>
      <c r="BB344" s="385">
        <f t="shared" si="225"/>
        <v>9</v>
      </c>
      <c r="BC344" s="353">
        <v>3</v>
      </c>
      <c r="BD344" s="354"/>
      <c r="BE344" s="385">
        <f t="shared" si="226"/>
        <v>12</v>
      </c>
      <c r="BF344" s="353">
        <v>2</v>
      </c>
      <c r="BG344" s="354"/>
      <c r="BH344" s="385">
        <f t="shared" si="227"/>
        <v>4</v>
      </c>
      <c r="BI344" s="353">
        <v>0</v>
      </c>
      <c r="BJ344" s="354"/>
      <c r="BK344" s="385">
        <f t="shared" si="228"/>
        <v>0</v>
      </c>
      <c r="BL344" s="356">
        <v>4</v>
      </c>
      <c r="BM344" s="357">
        <f t="shared" si="186"/>
        <v>200</v>
      </c>
      <c r="BO344" s="357">
        <f t="shared" si="206"/>
        <v>48</v>
      </c>
      <c r="BP344" s="357">
        <f t="shared" si="207"/>
        <v>36</v>
      </c>
      <c r="BQ344" s="357">
        <f t="shared" si="208"/>
        <v>0</v>
      </c>
      <c r="BR344" s="357">
        <f t="shared" si="209"/>
        <v>116</v>
      </c>
      <c r="BT344" s="329"/>
    </row>
    <row r="345" spans="1:72" x14ac:dyDescent="0.25">
      <c r="A345" s="326"/>
      <c r="B345" s="304" t="s">
        <v>306</v>
      </c>
      <c r="C345" s="249"/>
      <c r="D345" s="353">
        <v>1</v>
      </c>
      <c r="E345" s="354"/>
      <c r="F345" s="385">
        <f t="shared" si="146"/>
        <v>5</v>
      </c>
      <c r="G345" s="353">
        <v>0</v>
      </c>
      <c r="H345" s="354"/>
      <c r="I345" s="385">
        <f t="shared" si="210"/>
        <v>0</v>
      </c>
      <c r="J345" s="353">
        <v>3</v>
      </c>
      <c r="K345" s="354"/>
      <c r="L345" s="385">
        <f t="shared" si="211"/>
        <v>6</v>
      </c>
      <c r="M345" s="353">
        <v>0</v>
      </c>
      <c r="N345" s="354"/>
      <c r="O345" s="385">
        <f t="shared" si="212"/>
        <v>0</v>
      </c>
      <c r="P345" s="353">
        <v>0</v>
      </c>
      <c r="Q345" s="354"/>
      <c r="R345" s="385">
        <f t="shared" si="213"/>
        <v>0</v>
      </c>
      <c r="S345" s="353">
        <v>0</v>
      </c>
      <c r="T345" s="354"/>
      <c r="U345" s="385">
        <f t="shared" si="214"/>
        <v>0</v>
      </c>
      <c r="V345" s="353">
        <v>1</v>
      </c>
      <c r="W345" s="354"/>
      <c r="X345" s="385">
        <f t="shared" si="215"/>
        <v>3</v>
      </c>
      <c r="Y345" s="353">
        <v>0</v>
      </c>
      <c r="Z345" s="354"/>
      <c r="AA345" s="385">
        <f t="shared" si="216"/>
        <v>0</v>
      </c>
      <c r="AB345" s="353">
        <v>0</v>
      </c>
      <c r="AC345" s="354"/>
      <c r="AD345" s="385">
        <f t="shared" si="217"/>
        <v>0</v>
      </c>
      <c r="AE345" s="353">
        <v>0</v>
      </c>
      <c r="AF345" s="354"/>
      <c r="AG345" s="385">
        <f t="shared" si="218"/>
        <v>0</v>
      </c>
      <c r="AH345" s="353">
        <v>0</v>
      </c>
      <c r="AI345" s="354"/>
      <c r="AJ345" s="385">
        <f t="shared" si="219"/>
        <v>0</v>
      </c>
      <c r="AK345" s="353">
        <v>0</v>
      </c>
      <c r="AL345" s="354"/>
      <c r="AM345" s="385">
        <f t="shared" si="220"/>
        <v>0</v>
      </c>
      <c r="AN345" s="353">
        <v>0</v>
      </c>
      <c r="AO345" s="354"/>
      <c r="AP345" s="385">
        <f t="shared" si="221"/>
        <v>0</v>
      </c>
      <c r="AQ345" s="353">
        <v>0</v>
      </c>
      <c r="AR345" s="354"/>
      <c r="AS345" s="385">
        <f t="shared" si="222"/>
        <v>0</v>
      </c>
      <c r="AT345" s="353">
        <v>0</v>
      </c>
      <c r="AU345" s="354"/>
      <c r="AV345" s="385">
        <f t="shared" si="223"/>
        <v>0</v>
      </c>
      <c r="AW345" s="353">
        <v>3</v>
      </c>
      <c r="AX345" s="354"/>
      <c r="AY345" s="385">
        <f t="shared" si="224"/>
        <v>6</v>
      </c>
      <c r="AZ345" s="353">
        <v>3</v>
      </c>
      <c r="BA345" s="354"/>
      <c r="BB345" s="385">
        <f t="shared" si="225"/>
        <v>9</v>
      </c>
      <c r="BC345" s="353">
        <v>3</v>
      </c>
      <c r="BD345" s="354"/>
      <c r="BE345" s="385">
        <f t="shared" si="226"/>
        <v>12</v>
      </c>
      <c r="BF345" s="353">
        <v>3</v>
      </c>
      <c r="BG345" s="354"/>
      <c r="BH345" s="385">
        <f t="shared" si="227"/>
        <v>6</v>
      </c>
      <c r="BI345" s="353">
        <v>1</v>
      </c>
      <c r="BJ345" s="354"/>
      <c r="BK345" s="385">
        <f t="shared" si="228"/>
        <v>1</v>
      </c>
      <c r="BL345" s="356">
        <v>4</v>
      </c>
      <c r="BM345" s="357">
        <f t="shared" si="186"/>
        <v>192</v>
      </c>
      <c r="BO345" s="357">
        <f t="shared" si="206"/>
        <v>44</v>
      </c>
      <c r="BP345" s="357">
        <f t="shared" si="207"/>
        <v>12</v>
      </c>
      <c r="BQ345" s="357">
        <f t="shared" si="208"/>
        <v>0</v>
      </c>
      <c r="BR345" s="357">
        <f t="shared" si="209"/>
        <v>136</v>
      </c>
      <c r="BT345" s="329"/>
    </row>
    <row r="346" spans="1:72" x14ac:dyDescent="0.25">
      <c r="A346" s="326"/>
      <c r="B346" s="300"/>
      <c r="C346" s="249"/>
      <c r="D346" s="353"/>
      <c r="E346" s="354"/>
      <c r="F346" s="385">
        <f t="shared" si="146"/>
        <v>0</v>
      </c>
      <c r="G346" s="353"/>
      <c r="H346" s="354"/>
      <c r="I346" s="385">
        <f t="shared" si="210"/>
        <v>0</v>
      </c>
      <c r="J346" s="353"/>
      <c r="K346" s="354"/>
      <c r="L346" s="385">
        <f t="shared" si="211"/>
        <v>0</v>
      </c>
      <c r="M346" s="353"/>
      <c r="N346" s="354"/>
      <c r="O346" s="385">
        <f t="shared" si="212"/>
        <v>0</v>
      </c>
      <c r="P346" s="353"/>
      <c r="Q346" s="354"/>
      <c r="R346" s="385">
        <f t="shared" si="213"/>
        <v>0</v>
      </c>
      <c r="S346" s="353"/>
      <c r="T346" s="354"/>
      <c r="U346" s="385">
        <f t="shared" si="214"/>
        <v>0</v>
      </c>
      <c r="V346" s="353"/>
      <c r="W346" s="354"/>
      <c r="X346" s="385">
        <f t="shared" si="215"/>
        <v>0</v>
      </c>
      <c r="Y346" s="353"/>
      <c r="Z346" s="354"/>
      <c r="AA346" s="385">
        <f t="shared" si="216"/>
        <v>0</v>
      </c>
      <c r="AB346" s="353"/>
      <c r="AC346" s="354"/>
      <c r="AD346" s="385">
        <f t="shared" si="217"/>
        <v>0</v>
      </c>
      <c r="AE346" s="353"/>
      <c r="AF346" s="354"/>
      <c r="AG346" s="385">
        <f t="shared" si="218"/>
        <v>0</v>
      </c>
      <c r="AH346" s="353"/>
      <c r="AI346" s="354"/>
      <c r="AJ346" s="385">
        <f t="shared" si="219"/>
        <v>0</v>
      </c>
      <c r="AK346" s="353"/>
      <c r="AL346" s="354"/>
      <c r="AM346" s="385">
        <f t="shared" si="220"/>
        <v>0</v>
      </c>
      <c r="AN346" s="353"/>
      <c r="AO346" s="354"/>
      <c r="AP346" s="385">
        <f t="shared" si="221"/>
        <v>0</v>
      </c>
      <c r="AQ346" s="353"/>
      <c r="AR346" s="354"/>
      <c r="AS346" s="385">
        <f t="shared" si="222"/>
        <v>0</v>
      </c>
      <c r="AT346" s="353"/>
      <c r="AU346" s="354"/>
      <c r="AV346" s="385">
        <f t="shared" si="223"/>
        <v>0</v>
      </c>
      <c r="AW346" s="353"/>
      <c r="AX346" s="354"/>
      <c r="AY346" s="385">
        <f t="shared" si="224"/>
        <v>0</v>
      </c>
      <c r="AZ346" s="353"/>
      <c r="BA346" s="354"/>
      <c r="BB346" s="385">
        <f t="shared" si="225"/>
        <v>0</v>
      </c>
      <c r="BC346" s="353"/>
      <c r="BD346" s="354"/>
      <c r="BE346" s="385">
        <f t="shared" si="226"/>
        <v>0</v>
      </c>
      <c r="BF346" s="353"/>
      <c r="BG346" s="354"/>
      <c r="BH346" s="385">
        <f t="shared" si="227"/>
        <v>0</v>
      </c>
      <c r="BI346" s="353"/>
      <c r="BJ346" s="354"/>
      <c r="BK346" s="385">
        <f t="shared" si="228"/>
        <v>0</v>
      </c>
      <c r="BL346" s="356"/>
      <c r="BM346" s="357">
        <f t="shared" si="186"/>
        <v>0</v>
      </c>
      <c r="BO346" s="357">
        <f t="shared" si="206"/>
        <v>0</v>
      </c>
      <c r="BP346" s="357">
        <f t="shared" si="207"/>
        <v>0</v>
      </c>
      <c r="BQ346" s="357">
        <f t="shared" si="208"/>
        <v>0</v>
      </c>
      <c r="BR346" s="357">
        <f t="shared" si="209"/>
        <v>0</v>
      </c>
      <c r="BT346" s="329"/>
    </row>
    <row r="347" spans="1:72" x14ac:dyDescent="0.25">
      <c r="A347" s="326"/>
      <c r="B347" s="300"/>
      <c r="C347" s="249"/>
      <c r="D347" s="353"/>
      <c r="E347" s="354"/>
      <c r="F347" s="385">
        <f t="shared" si="146"/>
        <v>0</v>
      </c>
      <c r="G347" s="353"/>
      <c r="H347" s="354"/>
      <c r="I347" s="385">
        <f t="shared" si="210"/>
        <v>0</v>
      </c>
      <c r="J347" s="353"/>
      <c r="K347" s="354"/>
      <c r="L347" s="385">
        <f t="shared" si="211"/>
        <v>0</v>
      </c>
      <c r="M347" s="353"/>
      <c r="N347" s="354"/>
      <c r="O347" s="385">
        <f t="shared" si="212"/>
        <v>0</v>
      </c>
      <c r="P347" s="353"/>
      <c r="Q347" s="354"/>
      <c r="R347" s="385">
        <f t="shared" si="213"/>
        <v>0</v>
      </c>
      <c r="S347" s="353"/>
      <c r="T347" s="354"/>
      <c r="U347" s="385">
        <f t="shared" si="214"/>
        <v>0</v>
      </c>
      <c r="V347" s="353"/>
      <c r="W347" s="354"/>
      <c r="X347" s="385">
        <f t="shared" si="215"/>
        <v>0</v>
      </c>
      <c r="Y347" s="353"/>
      <c r="Z347" s="354"/>
      <c r="AA347" s="385">
        <f t="shared" si="216"/>
        <v>0</v>
      </c>
      <c r="AB347" s="353"/>
      <c r="AC347" s="354"/>
      <c r="AD347" s="385">
        <f t="shared" si="217"/>
        <v>0</v>
      </c>
      <c r="AE347" s="353"/>
      <c r="AF347" s="354"/>
      <c r="AG347" s="385">
        <f t="shared" si="218"/>
        <v>0</v>
      </c>
      <c r="AH347" s="353"/>
      <c r="AI347" s="354"/>
      <c r="AJ347" s="385">
        <f t="shared" si="219"/>
        <v>0</v>
      </c>
      <c r="AK347" s="353"/>
      <c r="AL347" s="354"/>
      <c r="AM347" s="385">
        <f t="shared" si="220"/>
        <v>0</v>
      </c>
      <c r="AN347" s="353"/>
      <c r="AO347" s="354"/>
      <c r="AP347" s="385">
        <f t="shared" si="221"/>
        <v>0</v>
      </c>
      <c r="AQ347" s="353"/>
      <c r="AR347" s="354"/>
      <c r="AS347" s="385">
        <f t="shared" si="222"/>
        <v>0</v>
      </c>
      <c r="AT347" s="353"/>
      <c r="AU347" s="354"/>
      <c r="AV347" s="385">
        <f t="shared" si="223"/>
        <v>0</v>
      </c>
      <c r="AW347" s="353"/>
      <c r="AX347" s="354"/>
      <c r="AY347" s="385">
        <f t="shared" si="224"/>
        <v>0</v>
      </c>
      <c r="AZ347" s="353"/>
      <c r="BA347" s="354"/>
      <c r="BB347" s="385">
        <f t="shared" si="225"/>
        <v>0</v>
      </c>
      <c r="BC347" s="353"/>
      <c r="BD347" s="354"/>
      <c r="BE347" s="385">
        <f t="shared" si="226"/>
        <v>0</v>
      </c>
      <c r="BF347" s="353"/>
      <c r="BG347" s="354"/>
      <c r="BH347" s="385">
        <f t="shared" si="227"/>
        <v>0</v>
      </c>
      <c r="BI347" s="353"/>
      <c r="BJ347" s="354"/>
      <c r="BK347" s="385">
        <f t="shared" si="228"/>
        <v>0</v>
      </c>
      <c r="BL347" s="356"/>
      <c r="BM347" s="357">
        <f t="shared" si="186"/>
        <v>0</v>
      </c>
      <c r="BO347" s="357">
        <f t="shared" si="206"/>
        <v>0</v>
      </c>
      <c r="BP347" s="357">
        <f t="shared" si="207"/>
        <v>0</v>
      </c>
      <c r="BQ347" s="357">
        <f t="shared" si="208"/>
        <v>0</v>
      </c>
      <c r="BR347" s="357">
        <f t="shared" si="209"/>
        <v>0</v>
      </c>
      <c r="BT347" s="329"/>
    </row>
    <row r="348" spans="1:72" x14ac:dyDescent="0.25">
      <c r="A348" s="326"/>
      <c r="B348" s="300"/>
      <c r="C348" s="249"/>
      <c r="D348" s="353"/>
      <c r="E348" s="354"/>
      <c r="F348" s="385">
        <f t="shared" si="146"/>
        <v>0</v>
      </c>
      <c r="G348" s="353"/>
      <c r="H348" s="354"/>
      <c r="I348" s="385">
        <f t="shared" si="210"/>
        <v>0</v>
      </c>
      <c r="J348" s="353"/>
      <c r="K348" s="354"/>
      <c r="L348" s="385">
        <f t="shared" si="211"/>
        <v>0</v>
      </c>
      <c r="M348" s="353"/>
      <c r="N348" s="354"/>
      <c r="O348" s="385">
        <f t="shared" si="212"/>
        <v>0</v>
      </c>
      <c r="P348" s="353"/>
      <c r="Q348" s="354"/>
      <c r="R348" s="385">
        <f t="shared" si="213"/>
        <v>0</v>
      </c>
      <c r="S348" s="353"/>
      <c r="T348" s="354"/>
      <c r="U348" s="385">
        <f t="shared" si="214"/>
        <v>0</v>
      </c>
      <c r="V348" s="353"/>
      <c r="W348" s="354"/>
      <c r="X348" s="385">
        <f t="shared" si="215"/>
        <v>0</v>
      </c>
      <c r="Y348" s="353"/>
      <c r="Z348" s="354"/>
      <c r="AA348" s="385">
        <f t="shared" si="216"/>
        <v>0</v>
      </c>
      <c r="AB348" s="353"/>
      <c r="AC348" s="354"/>
      <c r="AD348" s="385">
        <f t="shared" si="217"/>
        <v>0</v>
      </c>
      <c r="AE348" s="353"/>
      <c r="AF348" s="354"/>
      <c r="AG348" s="385">
        <f t="shared" si="218"/>
        <v>0</v>
      </c>
      <c r="AH348" s="353"/>
      <c r="AI348" s="354"/>
      <c r="AJ348" s="385">
        <f t="shared" si="219"/>
        <v>0</v>
      </c>
      <c r="AK348" s="353"/>
      <c r="AL348" s="354"/>
      <c r="AM348" s="385">
        <f t="shared" si="220"/>
        <v>0</v>
      </c>
      <c r="AN348" s="353"/>
      <c r="AO348" s="354"/>
      <c r="AP348" s="385">
        <f t="shared" si="221"/>
        <v>0</v>
      </c>
      <c r="AQ348" s="353"/>
      <c r="AR348" s="354"/>
      <c r="AS348" s="385">
        <f t="shared" si="222"/>
        <v>0</v>
      </c>
      <c r="AT348" s="353"/>
      <c r="AU348" s="354"/>
      <c r="AV348" s="385">
        <f t="shared" si="223"/>
        <v>0</v>
      </c>
      <c r="AW348" s="353"/>
      <c r="AX348" s="354"/>
      <c r="AY348" s="385">
        <f t="shared" si="224"/>
        <v>0</v>
      </c>
      <c r="AZ348" s="353"/>
      <c r="BA348" s="354"/>
      <c r="BB348" s="385">
        <f t="shared" si="225"/>
        <v>0</v>
      </c>
      <c r="BC348" s="353"/>
      <c r="BD348" s="354"/>
      <c r="BE348" s="385">
        <f t="shared" si="226"/>
        <v>0</v>
      </c>
      <c r="BF348" s="353"/>
      <c r="BG348" s="354"/>
      <c r="BH348" s="385">
        <f t="shared" si="227"/>
        <v>0</v>
      </c>
      <c r="BI348" s="353"/>
      <c r="BJ348" s="354"/>
      <c r="BK348" s="385">
        <f t="shared" si="228"/>
        <v>0</v>
      </c>
      <c r="BL348" s="356"/>
      <c r="BM348" s="357">
        <f t="shared" si="186"/>
        <v>0</v>
      </c>
      <c r="BO348" s="357">
        <f t="shared" si="206"/>
        <v>0</v>
      </c>
      <c r="BP348" s="357">
        <f t="shared" si="207"/>
        <v>0</v>
      </c>
      <c r="BQ348" s="357">
        <f t="shared" si="208"/>
        <v>0</v>
      </c>
      <c r="BR348" s="357">
        <f t="shared" si="209"/>
        <v>0</v>
      </c>
      <c r="BT348" s="329"/>
    </row>
    <row r="349" spans="1:72" x14ac:dyDescent="0.25">
      <c r="A349" s="326"/>
      <c r="B349" s="300"/>
      <c r="C349" s="249"/>
      <c r="D349" s="353"/>
      <c r="E349" s="354"/>
      <c r="F349" s="385">
        <f t="shared" si="146"/>
        <v>0</v>
      </c>
      <c r="G349" s="353"/>
      <c r="H349" s="354"/>
      <c r="I349" s="385">
        <f t="shared" si="210"/>
        <v>0</v>
      </c>
      <c r="J349" s="353"/>
      <c r="K349" s="354"/>
      <c r="L349" s="385">
        <f t="shared" si="211"/>
        <v>0</v>
      </c>
      <c r="M349" s="353"/>
      <c r="N349" s="354"/>
      <c r="O349" s="385">
        <f t="shared" si="212"/>
        <v>0</v>
      </c>
      <c r="P349" s="353"/>
      <c r="Q349" s="354"/>
      <c r="R349" s="385">
        <f t="shared" si="213"/>
        <v>0</v>
      </c>
      <c r="S349" s="353"/>
      <c r="T349" s="354"/>
      <c r="U349" s="385">
        <f t="shared" si="214"/>
        <v>0</v>
      </c>
      <c r="V349" s="353"/>
      <c r="W349" s="354"/>
      <c r="X349" s="385">
        <f t="shared" si="215"/>
        <v>0</v>
      </c>
      <c r="Y349" s="353"/>
      <c r="Z349" s="354"/>
      <c r="AA349" s="385">
        <f t="shared" si="216"/>
        <v>0</v>
      </c>
      <c r="AB349" s="353"/>
      <c r="AC349" s="354"/>
      <c r="AD349" s="385">
        <f t="shared" si="217"/>
        <v>0</v>
      </c>
      <c r="AE349" s="353"/>
      <c r="AF349" s="354"/>
      <c r="AG349" s="385">
        <f t="shared" si="218"/>
        <v>0</v>
      </c>
      <c r="AH349" s="353"/>
      <c r="AI349" s="354"/>
      <c r="AJ349" s="385">
        <f t="shared" si="219"/>
        <v>0</v>
      </c>
      <c r="AK349" s="353"/>
      <c r="AL349" s="354"/>
      <c r="AM349" s="385">
        <f t="shared" si="220"/>
        <v>0</v>
      </c>
      <c r="AN349" s="353"/>
      <c r="AO349" s="354"/>
      <c r="AP349" s="385">
        <f t="shared" si="221"/>
        <v>0</v>
      </c>
      <c r="AQ349" s="353"/>
      <c r="AR349" s="354"/>
      <c r="AS349" s="385">
        <f t="shared" si="222"/>
        <v>0</v>
      </c>
      <c r="AT349" s="353"/>
      <c r="AU349" s="354"/>
      <c r="AV349" s="385">
        <f t="shared" si="223"/>
        <v>0</v>
      </c>
      <c r="AW349" s="353"/>
      <c r="AX349" s="354"/>
      <c r="AY349" s="385">
        <f t="shared" si="224"/>
        <v>0</v>
      </c>
      <c r="AZ349" s="353"/>
      <c r="BA349" s="354"/>
      <c r="BB349" s="385">
        <f t="shared" si="225"/>
        <v>0</v>
      </c>
      <c r="BC349" s="353"/>
      <c r="BD349" s="354"/>
      <c r="BE349" s="385">
        <f t="shared" si="226"/>
        <v>0</v>
      </c>
      <c r="BF349" s="353"/>
      <c r="BG349" s="354"/>
      <c r="BH349" s="385">
        <f t="shared" si="227"/>
        <v>0</v>
      </c>
      <c r="BI349" s="353"/>
      <c r="BJ349" s="354"/>
      <c r="BK349" s="385">
        <f t="shared" si="228"/>
        <v>0</v>
      </c>
      <c r="BL349" s="356"/>
      <c r="BM349" s="357">
        <f t="shared" si="186"/>
        <v>0</v>
      </c>
      <c r="BO349" s="357">
        <f t="shared" si="206"/>
        <v>0</v>
      </c>
      <c r="BP349" s="357">
        <f t="shared" si="207"/>
        <v>0</v>
      </c>
      <c r="BQ349" s="357">
        <f t="shared" si="208"/>
        <v>0</v>
      </c>
      <c r="BR349" s="357">
        <f t="shared" si="209"/>
        <v>0</v>
      </c>
      <c r="BT349" s="329"/>
    </row>
    <row r="350" spans="1:72" x14ac:dyDescent="0.25">
      <c r="A350" s="326"/>
      <c r="B350" s="300"/>
      <c r="C350" s="249"/>
      <c r="D350" s="353"/>
      <c r="E350" s="354"/>
      <c r="F350" s="385">
        <f t="shared" si="146"/>
        <v>0</v>
      </c>
      <c r="G350" s="353"/>
      <c r="H350" s="354"/>
      <c r="I350" s="385">
        <f t="shared" si="210"/>
        <v>0</v>
      </c>
      <c r="J350" s="353"/>
      <c r="K350" s="354"/>
      <c r="L350" s="385">
        <f t="shared" si="211"/>
        <v>0</v>
      </c>
      <c r="M350" s="353"/>
      <c r="N350" s="354"/>
      <c r="O350" s="385">
        <f t="shared" si="212"/>
        <v>0</v>
      </c>
      <c r="P350" s="353"/>
      <c r="Q350" s="354"/>
      <c r="R350" s="385">
        <f t="shared" si="213"/>
        <v>0</v>
      </c>
      <c r="S350" s="353"/>
      <c r="T350" s="354"/>
      <c r="U350" s="385">
        <f t="shared" si="214"/>
        <v>0</v>
      </c>
      <c r="V350" s="353"/>
      <c r="W350" s="354"/>
      <c r="X350" s="385">
        <f t="shared" si="215"/>
        <v>0</v>
      </c>
      <c r="Y350" s="353"/>
      <c r="Z350" s="354"/>
      <c r="AA350" s="385">
        <f t="shared" si="216"/>
        <v>0</v>
      </c>
      <c r="AB350" s="353"/>
      <c r="AC350" s="354"/>
      <c r="AD350" s="385">
        <f t="shared" si="217"/>
        <v>0</v>
      </c>
      <c r="AE350" s="353"/>
      <c r="AF350" s="354"/>
      <c r="AG350" s="385">
        <f t="shared" si="218"/>
        <v>0</v>
      </c>
      <c r="AH350" s="353"/>
      <c r="AI350" s="354"/>
      <c r="AJ350" s="385">
        <f t="shared" si="219"/>
        <v>0</v>
      </c>
      <c r="AK350" s="353"/>
      <c r="AL350" s="354"/>
      <c r="AM350" s="385">
        <f t="shared" si="220"/>
        <v>0</v>
      </c>
      <c r="AN350" s="353"/>
      <c r="AO350" s="354"/>
      <c r="AP350" s="385">
        <f t="shared" si="221"/>
        <v>0</v>
      </c>
      <c r="AQ350" s="353"/>
      <c r="AR350" s="354"/>
      <c r="AS350" s="385">
        <f t="shared" si="222"/>
        <v>0</v>
      </c>
      <c r="AT350" s="353"/>
      <c r="AU350" s="354"/>
      <c r="AV350" s="385">
        <f t="shared" si="223"/>
        <v>0</v>
      </c>
      <c r="AW350" s="353"/>
      <c r="AX350" s="354"/>
      <c r="AY350" s="385">
        <f t="shared" si="224"/>
        <v>0</v>
      </c>
      <c r="AZ350" s="353"/>
      <c r="BA350" s="354"/>
      <c r="BB350" s="385">
        <f t="shared" si="225"/>
        <v>0</v>
      </c>
      <c r="BC350" s="353"/>
      <c r="BD350" s="354"/>
      <c r="BE350" s="385">
        <f t="shared" si="226"/>
        <v>0</v>
      </c>
      <c r="BF350" s="353"/>
      <c r="BG350" s="354"/>
      <c r="BH350" s="385">
        <f t="shared" si="227"/>
        <v>0</v>
      </c>
      <c r="BI350" s="353"/>
      <c r="BJ350" s="354"/>
      <c r="BK350" s="385">
        <f t="shared" si="228"/>
        <v>0</v>
      </c>
      <c r="BL350" s="356"/>
      <c r="BM350" s="357">
        <f t="shared" si="186"/>
        <v>0</v>
      </c>
      <c r="BO350" s="357">
        <f t="shared" si="206"/>
        <v>0</v>
      </c>
      <c r="BP350" s="357">
        <f t="shared" si="207"/>
        <v>0</v>
      </c>
      <c r="BQ350" s="357">
        <f t="shared" si="208"/>
        <v>0</v>
      </c>
      <c r="BR350" s="357">
        <f t="shared" si="209"/>
        <v>0</v>
      </c>
      <c r="BT350" s="329"/>
    </row>
    <row r="351" spans="1:72" s="106" customFormat="1" x14ac:dyDescent="0.25">
      <c r="A351" s="326"/>
      <c r="B351" s="174"/>
      <c r="C351" s="164"/>
      <c r="D351" s="399"/>
      <c r="E351" s="400"/>
      <c r="F351" s="401"/>
      <c r="G351" s="399"/>
      <c r="H351" s="400"/>
      <c r="I351" s="401"/>
      <c r="J351" s="399"/>
      <c r="K351" s="400"/>
      <c r="L351" s="401"/>
      <c r="M351" s="399"/>
      <c r="N351" s="400"/>
      <c r="O351" s="401"/>
      <c r="P351" s="399"/>
      <c r="Q351" s="400"/>
      <c r="R351" s="401"/>
      <c r="S351" s="399"/>
      <c r="T351" s="400"/>
      <c r="U351" s="401"/>
      <c r="V351" s="399"/>
      <c r="W351" s="400"/>
      <c r="X351" s="401"/>
      <c r="Y351" s="399"/>
      <c r="Z351" s="400"/>
      <c r="AA351" s="401"/>
      <c r="AB351" s="399"/>
      <c r="AC351" s="400"/>
      <c r="AD351" s="401"/>
      <c r="AE351" s="399"/>
      <c r="AF351" s="400"/>
      <c r="AG351" s="401"/>
      <c r="AH351" s="399"/>
      <c r="AI351" s="400"/>
      <c r="AJ351" s="401"/>
      <c r="AK351" s="399"/>
      <c r="AL351" s="400"/>
      <c r="AM351" s="401"/>
      <c r="AN351" s="399"/>
      <c r="AO351" s="400"/>
      <c r="AP351" s="401"/>
      <c r="AQ351" s="399"/>
      <c r="AR351" s="400"/>
      <c r="AS351" s="401"/>
      <c r="AT351" s="399"/>
      <c r="AU351" s="400"/>
      <c r="AV351" s="401"/>
      <c r="AW351" s="399"/>
      <c r="AX351" s="400"/>
      <c r="AY351" s="401"/>
      <c r="AZ351" s="399"/>
      <c r="BA351" s="400"/>
      <c r="BB351" s="401"/>
      <c r="BC351" s="399"/>
      <c r="BD351" s="400"/>
      <c r="BE351" s="401"/>
      <c r="BF351" s="399"/>
      <c r="BG351" s="400"/>
      <c r="BH351" s="401"/>
      <c r="BI351" s="399"/>
      <c r="BJ351" s="400"/>
      <c r="BK351" s="401"/>
      <c r="BL351" s="400"/>
      <c r="BM351" s="376"/>
      <c r="BN351" s="221"/>
      <c r="BO351" s="357"/>
      <c r="BP351" s="357"/>
      <c r="BQ351" s="357"/>
      <c r="BR351" s="357"/>
      <c r="BT351" s="329"/>
    </row>
    <row r="352" spans="1:72" s="81" customFormat="1" x14ac:dyDescent="0.25">
      <c r="A352" s="327"/>
      <c r="B352" s="305" t="s">
        <v>417</v>
      </c>
      <c r="C352" s="28" t="s">
        <v>294</v>
      </c>
      <c r="D352" s="357"/>
      <c r="E352" s="352"/>
      <c r="F352" s="352"/>
      <c r="G352" s="357"/>
      <c r="H352" s="352"/>
      <c r="I352" s="352"/>
      <c r="J352" s="357"/>
      <c r="K352" s="352"/>
      <c r="L352" s="352"/>
      <c r="M352" s="357"/>
      <c r="N352" s="352"/>
      <c r="O352" s="352"/>
      <c r="P352" s="357"/>
      <c r="Q352" s="352"/>
      <c r="R352" s="352"/>
      <c r="S352" s="357"/>
      <c r="T352" s="352"/>
      <c r="U352" s="352"/>
      <c r="V352" s="357"/>
      <c r="W352" s="352"/>
      <c r="X352" s="352"/>
      <c r="Y352" s="357"/>
      <c r="Z352" s="352"/>
      <c r="AA352" s="352"/>
      <c r="AB352" s="357"/>
      <c r="AC352" s="352"/>
      <c r="AD352" s="352"/>
      <c r="AE352" s="357"/>
      <c r="AF352" s="352"/>
      <c r="AG352" s="352"/>
      <c r="AH352" s="357"/>
      <c r="AI352" s="352"/>
      <c r="AJ352" s="352"/>
      <c r="AK352" s="357"/>
      <c r="AL352" s="352"/>
      <c r="AM352" s="352"/>
      <c r="AN352" s="357"/>
      <c r="AO352" s="352"/>
      <c r="AP352" s="352"/>
      <c r="AQ352" s="357"/>
      <c r="AR352" s="352"/>
      <c r="AS352" s="352"/>
      <c r="AT352" s="357"/>
      <c r="AU352" s="352"/>
      <c r="AV352" s="352"/>
      <c r="AW352" s="357"/>
      <c r="AX352" s="352"/>
      <c r="AY352" s="352"/>
      <c r="AZ352" s="357"/>
      <c r="BA352" s="352"/>
      <c r="BB352" s="352"/>
      <c r="BC352" s="357"/>
      <c r="BD352" s="352"/>
      <c r="BE352" s="352"/>
      <c r="BF352" s="357"/>
      <c r="BG352" s="352"/>
      <c r="BH352" s="352"/>
      <c r="BI352" s="357"/>
      <c r="BJ352" s="352"/>
      <c r="BK352" s="352"/>
      <c r="BL352" s="352"/>
      <c r="BM352" s="357"/>
      <c r="BN352" s="279"/>
      <c r="BO352" s="357"/>
      <c r="BP352" s="357"/>
      <c r="BQ352" s="357"/>
      <c r="BR352" s="357"/>
      <c r="BT352" s="329"/>
    </row>
    <row r="353" spans="1:72" x14ac:dyDescent="0.25">
      <c r="A353" s="326"/>
      <c r="B353" s="304" t="s">
        <v>311</v>
      </c>
      <c r="C353" s="249"/>
      <c r="D353" s="353">
        <v>1</v>
      </c>
      <c r="E353" s="354"/>
      <c r="F353" s="385">
        <f t="shared" si="146"/>
        <v>5</v>
      </c>
      <c r="G353" s="353">
        <v>0</v>
      </c>
      <c r="H353" s="354"/>
      <c r="I353" s="385">
        <f t="shared" ref="I353:I361" si="229">G353*H$10</f>
        <v>0</v>
      </c>
      <c r="J353" s="353">
        <v>3</v>
      </c>
      <c r="K353" s="354"/>
      <c r="L353" s="385">
        <f t="shared" ref="L353:L361" si="230">J353*K$10</f>
        <v>6</v>
      </c>
      <c r="M353" s="353">
        <v>0</v>
      </c>
      <c r="N353" s="354"/>
      <c r="O353" s="385">
        <f t="shared" ref="O353:O361" si="231">M353*N$10</f>
        <v>0</v>
      </c>
      <c r="P353" s="353">
        <v>0</v>
      </c>
      <c r="Q353" s="354"/>
      <c r="R353" s="385">
        <f t="shared" ref="R353:R361" si="232">P353*Q$10</f>
        <v>0</v>
      </c>
      <c r="S353" s="353">
        <v>0</v>
      </c>
      <c r="T353" s="354"/>
      <c r="U353" s="385">
        <f t="shared" ref="U353:U361" si="233">S353*T$10</f>
        <v>0</v>
      </c>
      <c r="V353" s="353">
        <v>2</v>
      </c>
      <c r="W353" s="354"/>
      <c r="X353" s="385">
        <f t="shared" ref="X353:X361" si="234">V353*W$10</f>
        <v>6</v>
      </c>
      <c r="Y353" s="353">
        <v>0</v>
      </c>
      <c r="Z353" s="354"/>
      <c r="AA353" s="385">
        <f t="shared" ref="AA353:AA361" si="235">Y353*Z$10</f>
        <v>0</v>
      </c>
      <c r="AB353" s="353">
        <v>0</v>
      </c>
      <c r="AC353" s="354"/>
      <c r="AD353" s="385">
        <f t="shared" ref="AD353:AD361" si="236">AB353*AC$10</f>
        <v>0</v>
      </c>
      <c r="AE353" s="353">
        <v>1</v>
      </c>
      <c r="AF353" s="354"/>
      <c r="AG353" s="385">
        <f t="shared" ref="AG353:AG361" si="237">AE353*AF$10</f>
        <v>3</v>
      </c>
      <c r="AH353" s="353">
        <v>0</v>
      </c>
      <c r="AI353" s="354"/>
      <c r="AJ353" s="385">
        <f t="shared" ref="AJ353:AJ361" si="238">AH353*AI$10</f>
        <v>0</v>
      </c>
      <c r="AK353" s="353">
        <v>1</v>
      </c>
      <c r="AL353" s="354"/>
      <c r="AM353" s="385">
        <f t="shared" ref="AM353:AM361" si="239">AK353*AL$10</f>
        <v>4</v>
      </c>
      <c r="AN353" s="353">
        <v>0</v>
      </c>
      <c r="AO353" s="354"/>
      <c r="AP353" s="385">
        <f t="shared" ref="AP353:AP361" si="240">AN353*AO$10</f>
        <v>0</v>
      </c>
      <c r="AQ353" s="353">
        <v>1</v>
      </c>
      <c r="AR353" s="354"/>
      <c r="AS353" s="385">
        <f t="shared" ref="AS353:AS361" si="241">AQ353*AR$10</f>
        <v>3</v>
      </c>
      <c r="AT353" s="353">
        <v>0</v>
      </c>
      <c r="AU353" s="354"/>
      <c r="AV353" s="385">
        <f t="shared" ref="AV353:AV361" si="242">AT353*AU$10</f>
        <v>0</v>
      </c>
      <c r="AW353" s="353">
        <v>3</v>
      </c>
      <c r="AX353" s="354"/>
      <c r="AY353" s="385">
        <f t="shared" ref="AY353:AY361" si="243">AW353*AX$10</f>
        <v>6</v>
      </c>
      <c r="AZ353" s="353">
        <v>3</v>
      </c>
      <c r="BA353" s="354"/>
      <c r="BB353" s="385">
        <f t="shared" ref="BB353:BB361" si="244">AZ353*BA$10</f>
        <v>9</v>
      </c>
      <c r="BC353" s="353">
        <v>3</v>
      </c>
      <c r="BD353" s="354"/>
      <c r="BE353" s="385">
        <f t="shared" ref="BE353:BE361" si="245">BC353*BD$10</f>
        <v>12</v>
      </c>
      <c r="BF353" s="353">
        <v>0</v>
      </c>
      <c r="BG353" s="354"/>
      <c r="BH353" s="385">
        <f t="shared" ref="BH353:BH361" si="246">BF353*BG$10</f>
        <v>0</v>
      </c>
      <c r="BI353" s="353">
        <v>0</v>
      </c>
      <c r="BJ353" s="354"/>
      <c r="BK353" s="385">
        <f t="shared" ref="BK353:BK361" si="247">BI353*BJ$10</f>
        <v>0</v>
      </c>
      <c r="BL353" s="356">
        <v>4</v>
      </c>
      <c r="BM353" s="357">
        <f t="shared" si="186"/>
        <v>216</v>
      </c>
      <c r="BO353" s="357">
        <f t="shared" si="206"/>
        <v>44</v>
      </c>
      <c r="BP353" s="357">
        <f t="shared" si="207"/>
        <v>36</v>
      </c>
      <c r="BQ353" s="357">
        <f t="shared" si="208"/>
        <v>28</v>
      </c>
      <c r="BR353" s="357">
        <f t="shared" si="209"/>
        <v>108</v>
      </c>
      <c r="BT353" s="329"/>
    </row>
    <row r="354" spans="1:72" x14ac:dyDescent="0.25">
      <c r="A354" s="326"/>
      <c r="B354" s="304" t="s">
        <v>312</v>
      </c>
      <c r="C354" s="249"/>
      <c r="D354" s="353">
        <v>1</v>
      </c>
      <c r="E354" s="354"/>
      <c r="F354" s="385">
        <f t="shared" si="146"/>
        <v>5</v>
      </c>
      <c r="G354" s="353">
        <v>1</v>
      </c>
      <c r="H354" s="354"/>
      <c r="I354" s="385">
        <f t="shared" si="229"/>
        <v>3</v>
      </c>
      <c r="J354" s="353">
        <v>2</v>
      </c>
      <c r="K354" s="354"/>
      <c r="L354" s="385">
        <f t="shared" si="230"/>
        <v>4</v>
      </c>
      <c r="M354" s="353">
        <v>1</v>
      </c>
      <c r="N354" s="354"/>
      <c r="O354" s="385">
        <f t="shared" si="231"/>
        <v>3</v>
      </c>
      <c r="P354" s="353">
        <v>3</v>
      </c>
      <c r="Q354" s="354"/>
      <c r="R354" s="385">
        <f t="shared" si="232"/>
        <v>6</v>
      </c>
      <c r="S354" s="353">
        <v>1</v>
      </c>
      <c r="T354" s="354"/>
      <c r="U354" s="385">
        <f t="shared" si="233"/>
        <v>5</v>
      </c>
      <c r="V354" s="353">
        <v>1</v>
      </c>
      <c r="W354" s="354"/>
      <c r="X354" s="385">
        <f t="shared" si="234"/>
        <v>3</v>
      </c>
      <c r="Y354" s="353">
        <v>0</v>
      </c>
      <c r="Z354" s="354"/>
      <c r="AA354" s="385">
        <f t="shared" si="235"/>
        <v>0</v>
      </c>
      <c r="AB354" s="353">
        <v>0</v>
      </c>
      <c r="AC354" s="354"/>
      <c r="AD354" s="385">
        <f t="shared" si="236"/>
        <v>0</v>
      </c>
      <c r="AE354" s="353">
        <v>1</v>
      </c>
      <c r="AF354" s="354"/>
      <c r="AG354" s="385">
        <f t="shared" si="237"/>
        <v>3</v>
      </c>
      <c r="AH354" s="353">
        <v>0</v>
      </c>
      <c r="AI354" s="354"/>
      <c r="AJ354" s="385">
        <f t="shared" si="238"/>
        <v>0</v>
      </c>
      <c r="AK354" s="353">
        <v>0</v>
      </c>
      <c r="AL354" s="354"/>
      <c r="AM354" s="385">
        <f t="shared" si="239"/>
        <v>0</v>
      </c>
      <c r="AN354" s="353">
        <v>0</v>
      </c>
      <c r="AO354" s="354"/>
      <c r="AP354" s="385">
        <f t="shared" si="240"/>
        <v>0</v>
      </c>
      <c r="AQ354" s="353">
        <v>0</v>
      </c>
      <c r="AR354" s="354"/>
      <c r="AS354" s="385">
        <f t="shared" si="241"/>
        <v>0</v>
      </c>
      <c r="AT354" s="353">
        <v>0</v>
      </c>
      <c r="AU354" s="354"/>
      <c r="AV354" s="385">
        <f t="shared" si="242"/>
        <v>0</v>
      </c>
      <c r="AW354" s="353">
        <v>2</v>
      </c>
      <c r="AX354" s="354"/>
      <c r="AY354" s="385">
        <f t="shared" si="243"/>
        <v>4</v>
      </c>
      <c r="AZ354" s="353">
        <v>2</v>
      </c>
      <c r="BA354" s="354"/>
      <c r="BB354" s="385">
        <f t="shared" si="244"/>
        <v>6</v>
      </c>
      <c r="BC354" s="353">
        <v>3</v>
      </c>
      <c r="BD354" s="354"/>
      <c r="BE354" s="385">
        <f t="shared" si="245"/>
        <v>12</v>
      </c>
      <c r="BF354" s="353">
        <v>2</v>
      </c>
      <c r="BG354" s="354"/>
      <c r="BH354" s="385">
        <f t="shared" si="246"/>
        <v>4</v>
      </c>
      <c r="BI354" s="353">
        <v>3</v>
      </c>
      <c r="BJ354" s="354"/>
      <c r="BK354" s="385">
        <f t="shared" si="247"/>
        <v>3</v>
      </c>
      <c r="BL354" s="356">
        <v>3</v>
      </c>
      <c r="BM354" s="357">
        <f t="shared" si="186"/>
        <v>183</v>
      </c>
      <c r="BO354" s="357">
        <f t="shared" si="206"/>
        <v>63</v>
      </c>
      <c r="BP354" s="357">
        <f t="shared" si="207"/>
        <v>33</v>
      </c>
      <c r="BQ354" s="357">
        <f t="shared" si="208"/>
        <v>0</v>
      </c>
      <c r="BR354" s="357">
        <f t="shared" si="209"/>
        <v>87</v>
      </c>
      <c r="BT354" s="329"/>
    </row>
    <row r="355" spans="1:72" x14ac:dyDescent="0.25">
      <c r="A355" s="326"/>
      <c r="B355" s="304" t="s">
        <v>307</v>
      </c>
      <c r="C355" s="249"/>
      <c r="D355" s="353">
        <v>0</v>
      </c>
      <c r="E355" s="354"/>
      <c r="F355" s="385">
        <f t="shared" si="146"/>
        <v>0</v>
      </c>
      <c r="G355" s="353">
        <v>2</v>
      </c>
      <c r="H355" s="354"/>
      <c r="I355" s="385">
        <f t="shared" si="229"/>
        <v>6</v>
      </c>
      <c r="J355" s="353">
        <v>0</v>
      </c>
      <c r="K355" s="354"/>
      <c r="L355" s="385">
        <f t="shared" si="230"/>
        <v>0</v>
      </c>
      <c r="M355" s="353">
        <v>1</v>
      </c>
      <c r="N355" s="354"/>
      <c r="O355" s="385">
        <f t="shared" si="231"/>
        <v>3</v>
      </c>
      <c r="P355" s="353">
        <v>1</v>
      </c>
      <c r="Q355" s="354"/>
      <c r="R355" s="385">
        <f t="shared" si="232"/>
        <v>2</v>
      </c>
      <c r="S355" s="353">
        <v>0</v>
      </c>
      <c r="T355" s="354"/>
      <c r="U355" s="385">
        <f t="shared" si="233"/>
        <v>0</v>
      </c>
      <c r="V355" s="353">
        <v>2</v>
      </c>
      <c r="W355" s="354"/>
      <c r="X355" s="385">
        <f t="shared" si="234"/>
        <v>6</v>
      </c>
      <c r="Y355" s="353">
        <v>0</v>
      </c>
      <c r="Z355" s="354"/>
      <c r="AA355" s="385">
        <f t="shared" si="235"/>
        <v>0</v>
      </c>
      <c r="AB355" s="353">
        <v>0</v>
      </c>
      <c r="AC355" s="354"/>
      <c r="AD355" s="385">
        <f t="shared" si="236"/>
        <v>0</v>
      </c>
      <c r="AE355" s="353">
        <v>1</v>
      </c>
      <c r="AF355" s="354"/>
      <c r="AG355" s="385">
        <f t="shared" si="237"/>
        <v>3</v>
      </c>
      <c r="AH355" s="353">
        <v>0</v>
      </c>
      <c r="AI355" s="354"/>
      <c r="AJ355" s="385">
        <f t="shared" si="238"/>
        <v>0</v>
      </c>
      <c r="AK355" s="353">
        <v>1</v>
      </c>
      <c r="AL355" s="354"/>
      <c r="AM355" s="385">
        <f t="shared" si="239"/>
        <v>4</v>
      </c>
      <c r="AN355" s="353">
        <v>0</v>
      </c>
      <c r="AO355" s="354"/>
      <c r="AP355" s="385">
        <f t="shared" si="240"/>
        <v>0</v>
      </c>
      <c r="AQ355" s="353">
        <v>0</v>
      </c>
      <c r="AR355" s="354"/>
      <c r="AS355" s="385">
        <f t="shared" si="241"/>
        <v>0</v>
      </c>
      <c r="AT355" s="353">
        <v>0</v>
      </c>
      <c r="AU355" s="354"/>
      <c r="AV355" s="385">
        <f t="shared" si="242"/>
        <v>0</v>
      </c>
      <c r="AW355" s="353">
        <v>3</v>
      </c>
      <c r="AX355" s="354"/>
      <c r="AY355" s="385">
        <f t="shared" si="243"/>
        <v>6</v>
      </c>
      <c r="AZ355" s="353">
        <v>3</v>
      </c>
      <c r="BA355" s="354"/>
      <c r="BB355" s="385">
        <f t="shared" si="244"/>
        <v>9</v>
      </c>
      <c r="BC355" s="353">
        <v>3</v>
      </c>
      <c r="BD355" s="354"/>
      <c r="BE355" s="385">
        <f t="shared" si="245"/>
        <v>12</v>
      </c>
      <c r="BF355" s="353">
        <v>3</v>
      </c>
      <c r="BG355" s="354"/>
      <c r="BH355" s="385">
        <f t="shared" si="246"/>
        <v>6</v>
      </c>
      <c r="BI355" s="353">
        <v>0</v>
      </c>
      <c r="BJ355" s="354"/>
      <c r="BK355" s="385">
        <f t="shared" si="247"/>
        <v>0</v>
      </c>
      <c r="BL355" s="356">
        <v>3</v>
      </c>
      <c r="BM355" s="357">
        <f t="shared" si="186"/>
        <v>171</v>
      </c>
      <c r="BO355" s="357">
        <f t="shared" si="206"/>
        <v>33</v>
      </c>
      <c r="BP355" s="357">
        <f t="shared" si="207"/>
        <v>27</v>
      </c>
      <c r="BQ355" s="357">
        <f t="shared" si="208"/>
        <v>12</v>
      </c>
      <c r="BR355" s="357">
        <f t="shared" si="209"/>
        <v>99</v>
      </c>
      <c r="BT355" s="329"/>
    </row>
    <row r="356" spans="1:72" x14ac:dyDescent="0.25">
      <c r="A356" s="326"/>
      <c r="B356" s="303" t="s">
        <v>304</v>
      </c>
      <c r="C356" s="249"/>
      <c r="D356" s="353">
        <v>0</v>
      </c>
      <c r="E356" s="354"/>
      <c r="F356" s="385">
        <f t="shared" si="146"/>
        <v>0</v>
      </c>
      <c r="G356" s="353">
        <v>1</v>
      </c>
      <c r="H356" s="354"/>
      <c r="I356" s="385">
        <f t="shared" si="229"/>
        <v>3</v>
      </c>
      <c r="J356" s="353">
        <v>0</v>
      </c>
      <c r="K356" s="354"/>
      <c r="L356" s="385">
        <f t="shared" si="230"/>
        <v>0</v>
      </c>
      <c r="M356" s="353">
        <v>0</v>
      </c>
      <c r="N356" s="354"/>
      <c r="O356" s="385">
        <f t="shared" si="231"/>
        <v>0</v>
      </c>
      <c r="P356" s="353">
        <v>0</v>
      </c>
      <c r="Q356" s="354"/>
      <c r="R356" s="385">
        <f t="shared" si="232"/>
        <v>0</v>
      </c>
      <c r="S356" s="353">
        <v>2</v>
      </c>
      <c r="T356" s="354"/>
      <c r="U356" s="385">
        <f t="shared" si="233"/>
        <v>10</v>
      </c>
      <c r="V356" s="353">
        <v>0</v>
      </c>
      <c r="W356" s="354"/>
      <c r="X356" s="385">
        <f t="shared" si="234"/>
        <v>0</v>
      </c>
      <c r="Y356" s="353">
        <v>2</v>
      </c>
      <c r="Z356" s="354"/>
      <c r="AA356" s="385">
        <f t="shared" si="235"/>
        <v>2</v>
      </c>
      <c r="AB356" s="353">
        <v>0</v>
      </c>
      <c r="AC356" s="354"/>
      <c r="AD356" s="385">
        <f t="shared" si="236"/>
        <v>0</v>
      </c>
      <c r="AE356" s="353">
        <v>2</v>
      </c>
      <c r="AF356" s="354"/>
      <c r="AG356" s="385">
        <f t="shared" si="237"/>
        <v>6</v>
      </c>
      <c r="AH356" s="353">
        <v>0</v>
      </c>
      <c r="AI356" s="354"/>
      <c r="AJ356" s="385">
        <f t="shared" si="238"/>
        <v>0</v>
      </c>
      <c r="AK356" s="353">
        <v>0</v>
      </c>
      <c r="AL356" s="354"/>
      <c r="AM356" s="385">
        <f t="shared" si="239"/>
        <v>0</v>
      </c>
      <c r="AN356" s="353">
        <v>0</v>
      </c>
      <c r="AO356" s="354"/>
      <c r="AP356" s="385">
        <f t="shared" si="240"/>
        <v>0</v>
      </c>
      <c r="AQ356" s="353">
        <v>0</v>
      </c>
      <c r="AR356" s="354"/>
      <c r="AS356" s="385">
        <f t="shared" si="241"/>
        <v>0</v>
      </c>
      <c r="AT356" s="353">
        <v>0</v>
      </c>
      <c r="AU356" s="354"/>
      <c r="AV356" s="385">
        <f t="shared" si="242"/>
        <v>0</v>
      </c>
      <c r="AW356" s="353">
        <v>1</v>
      </c>
      <c r="AX356" s="354"/>
      <c r="AY356" s="385">
        <f t="shared" si="243"/>
        <v>2</v>
      </c>
      <c r="AZ356" s="353">
        <v>1</v>
      </c>
      <c r="BA356" s="354"/>
      <c r="BB356" s="385">
        <f t="shared" si="244"/>
        <v>3</v>
      </c>
      <c r="BC356" s="353">
        <v>2</v>
      </c>
      <c r="BD356" s="354"/>
      <c r="BE356" s="385">
        <f t="shared" si="245"/>
        <v>8</v>
      </c>
      <c r="BF356" s="353">
        <v>1</v>
      </c>
      <c r="BG356" s="354"/>
      <c r="BH356" s="385">
        <f t="shared" si="246"/>
        <v>2</v>
      </c>
      <c r="BI356" s="353">
        <v>1</v>
      </c>
      <c r="BJ356" s="354"/>
      <c r="BK356" s="385">
        <f t="shared" si="247"/>
        <v>1</v>
      </c>
      <c r="BL356" s="356">
        <v>4</v>
      </c>
      <c r="BM356" s="357">
        <f t="shared" si="186"/>
        <v>148</v>
      </c>
      <c r="BO356" s="357">
        <f t="shared" si="206"/>
        <v>12</v>
      </c>
      <c r="BP356" s="357">
        <f t="shared" si="207"/>
        <v>72</v>
      </c>
      <c r="BQ356" s="357">
        <f t="shared" si="208"/>
        <v>0</v>
      </c>
      <c r="BR356" s="357">
        <f t="shared" si="209"/>
        <v>64</v>
      </c>
      <c r="BT356" s="329"/>
    </row>
    <row r="357" spans="1:72" x14ac:dyDescent="0.25">
      <c r="A357" s="326"/>
      <c r="B357" s="299"/>
      <c r="C357" s="249"/>
      <c r="D357" s="353"/>
      <c r="E357" s="354"/>
      <c r="F357" s="385">
        <f t="shared" si="146"/>
        <v>0</v>
      </c>
      <c r="G357" s="353"/>
      <c r="H357" s="354"/>
      <c r="I357" s="385">
        <f t="shared" si="229"/>
        <v>0</v>
      </c>
      <c r="J357" s="353"/>
      <c r="K357" s="354"/>
      <c r="L357" s="385">
        <f t="shared" si="230"/>
        <v>0</v>
      </c>
      <c r="M357" s="353"/>
      <c r="N357" s="354"/>
      <c r="O357" s="385">
        <f t="shared" si="231"/>
        <v>0</v>
      </c>
      <c r="P357" s="353"/>
      <c r="Q357" s="354"/>
      <c r="R357" s="385">
        <f t="shared" si="232"/>
        <v>0</v>
      </c>
      <c r="S357" s="353"/>
      <c r="T357" s="354"/>
      <c r="U357" s="385">
        <f t="shared" si="233"/>
        <v>0</v>
      </c>
      <c r="V357" s="353"/>
      <c r="W357" s="354"/>
      <c r="X357" s="385">
        <f t="shared" si="234"/>
        <v>0</v>
      </c>
      <c r="Y357" s="353"/>
      <c r="Z357" s="354"/>
      <c r="AA357" s="385">
        <f t="shared" si="235"/>
        <v>0</v>
      </c>
      <c r="AB357" s="353"/>
      <c r="AC357" s="354"/>
      <c r="AD357" s="385">
        <f t="shared" si="236"/>
        <v>0</v>
      </c>
      <c r="AE357" s="353"/>
      <c r="AF357" s="354"/>
      <c r="AG357" s="385">
        <f t="shared" si="237"/>
        <v>0</v>
      </c>
      <c r="AH357" s="353"/>
      <c r="AI357" s="354"/>
      <c r="AJ357" s="385">
        <f t="shared" si="238"/>
        <v>0</v>
      </c>
      <c r="AK357" s="353"/>
      <c r="AL357" s="354"/>
      <c r="AM357" s="385">
        <f t="shared" si="239"/>
        <v>0</v>
      </c>
      <c r="AN357" s="353"/>
      <c r="AO357" s="354"/>
      <c r="AP357" s="385">
        <f t="shared" si="240"/>
        <v>0</v>
      </c>
      <c r="AQ357" s="353"/>
      <c r="AR357" s="354"/>
      <c r="AS357" s="385">
        <f t="shared" si="241"/>
        <v>0</v>
      </c>
      <c r="AT357" s="353"/>
      <c r="AU357" s="354"/>
      <c r="AV357" s="385">
        <f t="shared" si="242"/>
        <v>0</v>
      </c>
      <c r="AW357" s="353"/>
      <c r="AX357" s="354"/>
      <c r="AY357" s="385">
        <f t="shared" si="243"/>
        <v>0</v>
      </c>
      <c r="AZ357" s="353"/>
      <c r="BA357" s="354"/>
      <c r="BB357" s="385">
        <f t="shared" si="244"/>
        <v>0</v>
      </c>
      <c r="BC357" s="353"/>
      <c r="BD357" s="354"/>
      <c r="BE357" s="385">
        <f t="shared" si="245"/>
        <v>0</v>
      </c>
      <c r="BF357" s="353"/>
      <c r="BG357" s="354"/>
      <c r="BH357" s="385">
        <f t="shared" si="246"/>
        <v>0</v>
      </c>
      <c r="BI357" s="353"/>
      <c r="BJ357" s="354"/>
      <c r="BK357" s="385">
        <f t="shared" si="247"/>
        <v>0</v>
      </c>
      <c r="BL357" s="356"/>
      <c r="BM357" s="357">
        <f t="shared" si="186"/>
        <v>0</v>
      </c>
      <c r="BO357" s="357">
        <f t="shared" si="206"/>
        <v>0</v>
      </c>
      <c r="BP357" s="357">
        <f t="shared" si="207"/>
        <v>0</v>
      </c>
      <c r="BQ357" s="357">
        <f t="shared" si="208"/>
        <v>0</v>
      </c>
      <c r="BR357" s="357">
        <f t="shared" si="209"/>
        <v>0</v>
      </c>
      <c r="BT357" s="329"/>
    </row>
    <row r="358" spans="1:72" x14ac:dyDescent="0.25">
      <c r="A358" s="326"/>
      <c r="B358" s="299"/>
      <c r="C358" s="249"/>
      <c r="D358" s="353"/>
      <c r="E358" s="354"/>
      <c r="F358" s="385">
        <f t="shared" si="146"/>
        <v>0</v>
      </c>
      <c r="G358" s="353"/>
      <c r="H358" s="354"/>
      <c r="I358" s="385">
        <f t="shared" si="229"/>
        <v>0</v>
      </c>
      <c r="J358" s="353"/>
      <c r="K358" s="354"/>
      <c r="L358" s="385">
        <f t="shared" si="230"/>
        <v>0</v>
      </c>
      <c r="M358" s="353"/>
      <c r="N358" s="354"/>
      <c r="O358" s="385">
        <f t="shared" si="231"/>
        <v>0</v>
      </c>
      <c r="P358" s="353"/>
      <c r="Q358" s="354"/>
      <c r="R358" s="385">
        <f t="shared" si="232"/>
        <v>0</v>
      </c>
      <c r="S358" s="353"/>
      <c r="T358" s="354"/>
      <c r="U358" s="385">
        <f t="shared" si="233"/>
        <v>0</v>
      </c>
      <c r="V358" s="353"/>
      <c r="W358" s="354"/>
      <c r="X358" s="385">
        <f t="shared" si="234"/>
        <v>0</v>
      </c>
      <c r="Y358" s="353"/>
      <c r="Z358" s="354"/>
      <c r="AA358" s="385">
        <f t="shared" si="235"/>
        <v>0</v>
      </c>
      <c r="AB358" s="353"/>
      <c r="AC358" s="354"/>
      <c r="AD358" s="385">
        <f t="shared" si="236"/>
        <v>0</v>
      </c>
      <c r="AE358" s="353"/>
      <c r="AF358" s="354"/>
      <c r="AG358" s="385">
        <f t="shared" si="237"/>
        <v>0</v>
      </c>
      <c r="AH358" s="353"/>
      <c r="AI358" s="354"/>
      <c r="AJ358" s="385">
        <f t="shared" si="238"/>
        <v>0</v>
      </c>
      <c r="AK358" s="353"/>
      <c r="AL358" s="354"/>
      <c r="AM358" s="385">
        <f t="shared" si="239"/>
        <v>0</v>
      </c>
      <c r="AN358" s="353"/>
      <c r="AO358" s="354"/>
      <c r="AP358" s="385">
        <f t="shared" si="240"/>
        <v>0</v>
      </c>
      <c r="AQ358" s="353"/>
      <c r="AR358" s="354"/>
      <c r="AS358" s="385">
        <f t="shared" si="241"/>
        <v>0</v>
      </c>
      <c r="AT358" s="353"/>
      <c r="AU358" s="354"/>
      <c r="AV358" s="385">
        <f t="shared" si="242"/>
        <v>0</v>
      </c>
      <c r="AW358" s="353"/>
      <c r="AX358" s="354"/>
      <c r="AY358" s="385">
        <f t="shared" si="243"/>
        <v>0</v>
      </c>
      <c r="AZ358" s="353"/>
      <c r="BA358" s="354"/>
      <c r="BB358" s="385">
        <f t="shared" si="244"/>
        <v>0</v>
      </c>
      <c r="BC358" s="353"/>
      <c r="BD358" s="354"/>
      <c r="BE358" s="385">
        <f t="shared" si="245"/>
        <v>0</v>
      </c>
      <c r="BF358" s="353"/>
      <c r="BG358" s="354"/>
      <c r="BH358" s="385">
        <f t="shared" si="246"/>
        <v>0</v>
      </c>
      <c r="BI358" s="353"/>
      <c r="BJ358" s="354"/>
      <c r="BK358" s="385">
        <f t="shared" si="247"/>
        <v>0</v>
      </c>
      <c r="BL358" s="356"/>
      <c r="BM358" s="357">
        <f t="shared" si="186"/>
        <v>0</v>
      </c>
      <c r="BO358" s="357">
        <f t="shared" si="206"/>
        <v>0</v>
      </c>
      <c r="BP358" s="357">
        <f t="shared" si="207"/>
        <v>0</v>
      </c>
      <c r="BQ358" s="357">
        <f t="shared" si="208"/>
        <v>0</v>
      </c>
      <c r="BR358" s="357">
        <f t="shared" si="209"/>
        <v>0</v>
      </c>
      <c r="BT358" s="329"/>
    </row>
    <row r="359" spans="1:72" x14ac:dyDescent="0.25">
      <c r="A359" s="326"/>
      <c r="B359" s="299"/>
      <c r="C359" s="249"/>
      <c r="D359" s="353"/>
      <c r="E359" s="354"/>
      <c r="F359" s="385">
        <f t="shared" si="146"/>
        <v>0</v>
      </c>
      <c r="G359" s="353"/>
      <c r="H359" s="354"/>
      <c r="I359" s="385">
        <f t="shared" si="229"/>
        <v>0</v>
      </c>
      <c r="J359" s="353"/>
      <c r="K359" s="354"/>
      <c r="L359" s="385">
        <f t="shared" si="230"/>
        <v>0</v>
      </c>
      <c r="M359" s="353"/>
      <c r="N359" s="354"/>
      <c r="O359" s="385">
        <f t="shared" si="231"/>
        <v>0</v>
      </c>
      <c r="P359" s="353"/>
      <c r="Q359" s="354"/>
      <c r="R359" s="385">
        <f t="shared" si="232"/>
        <v>0</v>
      </c>
      <c r="S359" s="353"/>
      <c r="T359" s="354"/>
      <c r="U359" s="385">
        <f t="shared" si="233"/>
        <v>0</v>
      </c>
      <c r="V359" s="353"/>
      <c r="W359" s="354"/>
      <c r="X359" s="385">
        <f t="shared" si="234"/>
        <v>0</v>
      </c>
      <c r="Y359" s="353"/>
      <c r="Z359" s="354"/>
      <c r="AA359" s="385">
        <f t="shared" si="235"/>
        <v>0</v>
      </c>
      <c r="AB359" s="353"/>
      <c r="AC359" s="354"/>
      <c r="AD359" s="385">
        <f t="shared" si="236"/>
        <v>0</v>
      </c>
      <c r="AE359" s="353"/>
      <c r="AF359" s="354"/>
      <c r="AG359" s="385">
        <f t="shared" si="237"/>
        <v>0</v>
      </c>
      <c r="AH359" s="353"/>
      <c r="AI359" s="354"/>
      <c r="AJ359" s="385">
        <f t="shared" si="238"/>
        <v>0</v>
      </c>
      <c r="AK359" s="353"/>
      <c r="AL359" s="354"/>
      <c r="AM359" s="385">
        <f t="shared" si="239"/>
        <v>0</v>
      </c>
      <c r="AN359" s="353"/>
      <c r="AO359" s="354"/>
      <c r="AP359" s="385">
        <f t="shared" si="240"/>
        <v>0</v>
      </c>
      <c r="AQ359" s="353"/>
      <c r="AR359" s="354"/>
      <c r="AS359" s="385">
        <f t="shared" si="241"/>
        <v>0</v>
      </c>
      <c r="AT359" s="353"/>
      <c r="AU359" s="354"/>
      <c r="AV359" s="385">
        <f t="shared" si="242"/>
        <v>0</v>
      </c>
      <c r="AW359" s="353"/>
      <c r="AX359" s="354"/>
      <c r="AY359" s="385">
        <f t="shared" si="243"/>
        <v>0</v>
      </c>
      <c r="AZ359" s="353"/>
      <c r="BA359" s="354"/>
      <c r="BB359" s="385">
        <f t="shared" si="244"/>
        <v>0</v>
      </c>
      <c r="BC359" s="353"/>
      <c r="BD359" s="354"/>
      <c r="BE359" s="385">
        <f t="shared" si="245"/>
        <v>0</v>
      </c>
      <c r="BF359" s="353"/>
      <c r="BG359" s="354"/>
      <c r="BH359" s="385">
        <f t="shared" si="246"/>
        <v>0</v>
      </c>
      <c r="BI359" s="353"/>
      <c r="BJ359" s="354"/>
      <c r="BK359" s="385">
        <f t="shared" si="247"/>
        <v>0</v>
      </c>
      <c r="BL359" s="356"/>
      <c r="BM359" s="357">
        <f t="shared" si="186"/>
        <v>0</v>
      </c>
      <c r="BO359" s="357">
        <f t="shared" si="206"/>
        <v>0</v>
      </c>
      <c r="BP359" s="357">
        <f t="shared" si="207"/>
        <v>0</v>
      </c>
      <c r="BQ359" s="357">
        <f t="shared" si="208"/>
        <v>0</v>
      </c>
      <c r="BR359" s="357">
        <f t="shared" si="209"/>
        <v>0</v>
      </c>
      <c r="BT359" s="329"/>
    </row>
    <row r="360" spans="1:72" x14ac:dyDescent="0.25">
      <c r="A360" s="326"/>
      <c r="B360" s="299"/>
      <c r="C360" s="249"/>
      <c r="D360" s="353"/>
      <c r="E360" s="354"/>
      <c r="F360" s="385">
        <f t="shared" si="146"/>
        <v>0</v>
      </c>
      <c r="G360" s="353"/>
      <c r="H360" s="354"/>
      <c r="I360" s="385">
        <f t="shared" si="229"/>
        <v>0</v>
      </c>
      <c r="J360" s="353"/>
      <c r="K360" s="354"/>
      <c r="L360" s="385">
        <f t="shared" si="230"/>
        <v>0</v>
      </c>
      <c r="M360" s="353"/>
      <c r="N360" s="354"/>
      <c r="O360" s="385">
        <f t="shared" si="231"/>
        <v>0</v>
      </c>
      <c r="P360" s="353"/>
      <c r="Q360" s="354"/>
      <c r="R360" s="385">
        <f t="shared" si="232"/>
        <v>0</v>
      </c>
      <c r="S360" s="353"/>
      <c r="T360" s="354"/>
      <c r="U360" s="385">
        <f t="shared" si="233"/>
        <v>0</v>
      </c>
      <c r="V360" s="353"/>
      <c r="W360" s="354"/>
      <c r="X360" s="385">
        <f t="shared" si="234"/>
        <v>0</v>
      </c>
      <c r="Y360" s="353"/>
      <c r="Z360" s="354"/>
      <c r="AA360" s="385">
        <f t="shared" si="235"/>
        <v>0</v>
      </c>
      <c r="AB360" s="353"/>
      <c r="AC360" s="354"/>
      <c r="AD360" s="385">
        <f t="shared" si="236"/>
        <v>0</v>
      </c>
      <c r="AE360" s="353"/>
      <c r="AF360" s="354"/>
      <c r="AG360" s="385">
        <f t="shared" si="237"/>
        <v>0</v>
      </c>
      <c r="AH360" s="353"/>
      <c r="AI360" s="354"/>
      <c r="AJ360" s="385">
        <f t="shared" si="238"/>
        <v>0</v>
      </c>
      <c r="AK360" s="353"/>
      <c r="AL360" s="354"/>
      <c r="AM360" s="385">
        <f t="shared" si="239"/>
        <v>0</v>
      </c>
      <c r="AN360" s="353"/>
      <c r="AO360" s="354"/>
      <c r="AP360" s="385">
        <f t="shared" si="240"/>
        <v>0</v>
      </c>
      <c r="AQ360" s="353"/>
      <c r="AR360" s="354"/>
      <c r="AS360" s="385">
        <f t="shared" si="241"/>
        <v>0</v>
      </c>
      <c r="AT360" s="353"/>
      <c r="AU360" s="354"/>
      <c r="AV360" s="385">
        <f t="shared" si="242"/>
        <v>0</v>
      </c>
      <c r="AW360" s="353"/>
      <c r="AX360" s="354"/>
      <c r="AY360" s="385">
        <f t="shared" si="243"/>
        <v>0</v>
      </c>
      <c r="AZ360" s="353"/>
      <c r="BA360" s="354"/>
      <c r="BB360" s="385">
        <f t="shared" si="244"/>
        <v>0</v>
      </c>
      <c r="BC360" s="353"/>
      <c r="BD360" s="354"/>
      <c r="BE360" s="385">
        <f t="shared" si="245"/>
        <v>0</v>
      </c>
      <c r="BF360" s="353"/>
      <c r="BG360" s="354"/>
      <c r="BH360" s="385">
        <f t="shared" si="246"/>
        <v>0</v>
      </c>
      <c r="BI360" s="353"/>
      <c r="BJ360" s="354"/>
      <c r="BK360" s="385">
        <f t="shared" si="247"/>
        <v>0</v>
      </c>
      <c r="BL360" s="356"/>
      <c r="BM360" s="357">
        <f t="shared" si="186"/>
        <v>0</v>
      </c>
      <c r="BO360" s="357">
        <f t="shared" si="206"/>
        <v>0</v>
      </c>
      <c r="BP360" s="357">
        <f t="shared" si="207"/>
        <v>0</v>
      </c>
      <c r="BQ360" s="357">
        <f t="shared" si="208"/>
        <v>0</v>
      </c>
      <c r="BR360" s="357">
        <f t="shared" si="209"/>
        <v>0</v>
      </c>
      <c r="BT360" s="329"/>
    </row>
    <row r="361" spans="1:72" x14ac:dyDescent="0.25">
      <c r="A361" s="326"/>
      <c r="B361" s="299"/>
      <c r="C361" s="249"/>
      <c r="D361" s="353"/>
      <c r="E361" s="354"/>
      <c r="F361" s="385">
        <f t="shared" si="146"/>
        <v>0</v>
      </c>
      <c r="G361" s="353"/>
      <c r="H361" s="354"/>
      <c r="I361" s="385">
        <f t="shared" si="229"/>
        <v>0</v>
      </c>
      <c r="J361" s="353"/>
      <c r="K361" s="354"/>
      <c r="L361" s="385">
        <f t="shared" si="230"/>
        <v>0</v>
      </c>
      <c r="M361" s="353"/>
      <c r="N361" s="354"/>
      <c r="O361" s="385">
        <f t="shared" si="231"/>
        <v>0</v>
      </c>
      <c r="P361" s="353"/>
      <c r="Q361" s="354"/>
      <c r="R361" s="385">
        <f t="shared" si="232"/>
        <v>0</v>
      </c>
      <c r="S361" s="353"/>
      <c r="T361" s="354"/>
      <c r="U361" s="385">
        <f t="shared" si="233"/>
        <v>0</v>
      </c>
      <c r="V361" s="353"/>
      <c r="W361" s="354"/>
      <c r="X361" s="385">
        <f t="shared" si="234"/>
        <v>0</v>
      </c>
      <c r="Y361" s="353"/>
      <c r="Z361" s="354"/>
      <c r="AA361" s="385">
        <f t="shared" si="235"/>
        <v>0</v>
      </c>
      <c r="AB361" s="353"/>
      <c r="AC361" s="354"/>
      <c r="AD361" s="385">
        <f t="shared" si="236"/>
        <v>0</v>
      </c>
      <c r="AE361" s="353"/>
      <c r="AF361" s="354"/>
      <c r="AG361" s="385">
        <f t="shared" si="237"/>
        <v>0</v>
      </c>
      <c r="AH361" s="353"/>
      <c r="AI361" s="354"/>
      <c r="AJ361" s="385">
        <f t="shared" si="238"/>
        <v>0</v>
      </c>
      <c r="AK361" s="353"/>
      <c r="AL361" s="354"/>
      <c r="AM361" s="385">
        <f t="shared" si="239"/>
        <v>0</v>
      </c>
      <c r="AN361" s="353"/>
      <c r="AO361" s="354"/>
      <c r="AP361" s="385">
        <f t="shared" si="240"/>
        <v>0</v>
      </c>
      <c r="AQ361" s="353"/>
      <c r="AR361" s="354"/>
      <c r="AS361" s="385">
        <f t="shared" si="241"/>
        <v>0</v>
      </c>
      <c r="AT361" s="353"/>
      <c r="AU361" s="354"/>
      <c r="AV361" s="385">
        <f t="shared" si="242"/>
        <v>0</v>
      </c>
      <c r="AW361" s="353"/>
      <c r="AX361" s="354"/>
      <c r="AY361" s="385">
        <f t="shared" si="243"/>
        <v>0</v>
      </c>
      <c r="AZ361" s="353"/>
      <c r="BA361" s="354"/>
      <c r="BB361" s="385">
        <f t="shared" si="244"/>
        <v>0</v>
      </c>
      <c r="BC361" s="353"/>
      <c r="BD361" s="354"/>
      <c r="BE361" s="385">
        <f t="shared" si="245"/>
        <v>0</v>
      </c>
      <c r="BF361" s="353"/>
      <c r="BG361" s="354"/>
      <c r="BH361" s="385">
        <f t="shared" si="246"/>
        <v>0</v>
      </c>
      <c r="BI361" s="353"/>
      <c r="BJ361" s="354"/>
      <c r="BK361" s="385">
        <f t="shared" si="247"/>
        <v>0</v>
      </c>
      <c r="BL361" s="356"/>
      <c r="BM361" s="357">
        <f t="shared" si="186"/>
        <v>0</v>
      </c>
      <c r="BO361" s="357">
        <f t="shared" si="206"/>
        <v>0</v>
      </c>
      <c r="BP361" s="357">
        <f t="shared" si="207"/>
        <v>0</v>
      </c>
      <c r="BQ361" s="357">
        <f t="shared" si="208"/>
        <v>0</v>
      </c>
      <c r="BR361" s="357">
        <f t="shared" si="209"/>
        <v>0</v>
      </c>
      <c r="BT361" s="329"/>
    </row>
    <row r="362" spans="1:72" s="106" customFormat="1" x14ac:dyDescent="0.25">
      <c r="A362" s="326"/>
      <c r="B362" s="173"/>
      <c r="C362" s="164"/>
      <c r="D362" s="399"/>
      <c r="E362" s="400"/>
      <c r="F362" s="401"/>
      <c r="G362" s="399"/>
      <c r="H362" s="400"/>
      <c r="I362" s="401"/>
      <c r="J362" s="399"/>
      <c r="K362" s="400"/>
      <c r="L362" s="401"/>
      <c r="M362" s="399"/>
      <c r="N362" s="400"/>
      <c r="O362" s="401"/>
      <c r="P362" s="399"/>
      <c r="Q362" s="400"/>
      <c r="R362" s="401"/>
      <c r="S362" s="399"/>
      <c r="T362" s="400"/>
      <c r="U362" s="401"/>
      <c r="V362" s="399"/>
      <c r="W362" s="400"/>
      <c r="X362" s="401"/>
      <c r="Y362" s="399"/>
      <c r="Z362" s="400"/>
      <c r="AA362" s="401"/>
      <c r="AB362" s="399"/>
      <c r="AC362" s="400"/>
      <c r="AD362" s="401"/>
      <c r="AE362" s="399"/>
      <c r="AF362" s="400"/>
      <c r="AG362" s="401"/>
      <c r="AH362" s="399"/>
      <c r="AI362" s="400"/>
      <c r="AJ362" s="401"/>
      <c r="AK362" s="399"/>
      <c r="AL362" s="400"/>
      <c r="AM362" s="401"/>
      <c r="AN362" s="399"/>
      <c r="AO362" s="400"/>
      <c r="AP362" s="401"/>
      <c r="AQ362" s="399"/>
      <c r="AR362" s="400"/>
      <c r="AS362" s="401"/>
      <c r="AT362" s="399"/>
      <c r="AU362" s="400"/>
      <c r="AV362" s="401"/>
      <c r="AW362" s="399"/>
      <c r="AX362" s="400"/>
      <c r="AY362" s="401"/>
      <c r="AZ362" s="399"/>
      <c r="BA362" s="400"/>
      <c r="BB362" s="401"/>
      <c r="BC362" s="399"/>
      <c r="BD362" s="400"/>
      <c r="BE362" s="401"/>
      <c r="BF362" s="399"/>
      <c r="BG362" s="400"/>
      <c r="BH362" s="401"/>
      <c r="BI362" s="399"/>
      <c r="BJ362" s="400"/>
      <c r="BK362" s="401"/>
      <c r="BL362" s="400"/>
      <c r="BM362" s="376"/>
      <c r="BN362" s="221"/>
      <c r="BO362" s="357"/>
      <c r="BP362" s="357"/>
      <c r="BQ362" s="357"/>
      <c r="BR362" s="357"/>
      <c r="BT362" s="329"/>
    </row>
    <row r="363" spans="1:72" s="81" customFormat="1" x14ac:dyDescent="0.25">
      <c r="A363" s="327"/>
      <c r="B363" s="305" t="s">
        <v>423</v>
      </c>
      <c r="C363" s="28" t="s">
        <v>294</v>
      </c>
      <c r="D363" s="357"/>
      <c r="E363" s="352"/>
      <c r="F363" s="352"/>
      <c r="G363" s="357"/>
      <c r="H363" s="352"/>
      <c r="I363" s="352"/>
      <c r="J363" s="357"/>
      <c r="K363" s="352"/>
      <c r="L363" s="352"/>
      <c r="M363" s="357"/>
      <c r="N363" s="352"/>
      <c r="O363" s="352"/>
      <c r="P363" s="357"/>
      <c r="Q363" s="352"/>
      <c r="R363" s="352"/>
      <c r="S363" s="357"/>
      <c r="T363" s="352"/>
      <c r="U363" s="352"/>
      <c r="V363" s="357"/>
      <c r="W363" s="352"/>
      <c r="X363" s="352"/>
      <c r="Y363" s="357"/>
      <c r="Z363" s="352"/>
      <c r="AA363" s="352"/>
      <c r="AB363" s="357"/>
      <c r="AC363" s="352"/>
      <c r="AD363" s="352"/>
      <c r="AE363" s="357"/>
      <c r="AF363" s="352"/>
      <c r="AG363" s="352"/>
      <c r="AH363" s="357"/>
      <c r="AI363" s="352"/>
      <c r="AJ363" s="352"/>
      <c r="AK363" s="357"/>
      <c r="AL363" s="352"/>
      <c r="AM363" s="352"/>
      <c r="AN363" s="357"/>
      <c r="AO363" s="352"/>
      <c r="AP363" s="352"/>
      <c r="AQ363" s="357"/>
      <c r="AR363" s="352"/>
      <c r="AS363" s="352"/>
      <c r="AT363" s="357"/>
      <c r="AU363" s="352"/>
      <c r="AV363" s="352"/>
      <c r="AW363" s="357"/>
      <c r="AX363" s="352"/>
      <c r="AY363" s="352"/>
      <c r="AZ363" s="357"/>
      <c r="BA363" s="352"/>
      <c r="BB363" s="352"/>
      <c r="BC363" s="357"/>
      <c r="BD363" s="352"/>
      <c r="BE363" s="352"/>
      <c r="BF363" s="357"/>
      <c r="BG363" s="352"/>
      <c r="BH363" s="352"/>
      <c r="BI363" s="357"/>
      <c r="BJ363" s="352"/>
      <c r="BK363" s="352"/>
      <c r="BL363" s="352"/>
      <c r="BM363" s="357"/>
      <c r="BN363" s="279"/>
      <c r="BO363" s="357"/>
      <c r="BP363" s="357"/>
      <c r="BQ363" s="357"/>
      <c r="BR363" s="357"/>
      <c r="BT363" s="329"/>
    </row>
    <row r="364" spans="1:72" x14ac:dyDescent="0.25">
      <c r="A364" s="326"/>
      <c r="B364" s="303" t="s">
        <v>313</v>
      </c>
      <c r="C364" s="249"/>
      <c r="D364" s="353">
        <v>2</v>
      </c>
      <c r="E364" s="354"/>
      <c r="F364" s="385">
        <f t="shared" si="146"/>
        <v>10</v>
      </c>
      <c r="G364" s="353">
        <v>2</v>
      </c>
      <c r="H364" s="354"/>
      <c r="I364" s="385">
        <f t="shared" ref="I364:I370" si="248">G364*H$10</f>
        <v>6</v>
      </c>
      <c r="J364" s="353">
        <v>2</v>
      </c>
      <c r="K364" s="354"/>
      <c r="L364" s="385">
        <f t="shared" ref="L364:L370" si="249">J364*K$10</f>
        <v>4</v>
      </c>
      <c r="M364" s="353">
        <v>1</v>
      </c>
      <c r="N364" s="354"/>
      <c r="O364" s="385">
        <f t="shared" ref="O364:O370" si="250">M364*N$10</f>
        <v>3</v>
      </c>
      <c r="P364" s="353">
        <v>0</v>
      </c>
      <c r="Q364" s="354"/>
      <c r="R364" s="385">
        <f t="shared" ref="R364:R370" si="251">P364*Q$10</f>
        <v>0</v>
      </c>
      <c r="S364" s="353">
        <v>0</v>
      </c>
      <c r="T364" s="354"/>
      <c r="U364" s="385">
        <f t="shared" ref="U364:U370" si="252">S364*T$10</f>
        <v>0</v>
      </c>
      <c r="V364" s="353">
        <v>1</v>
      </c>
      <c r="W364" s="354"/>
      <c r="X364" s="385">
        <f t="shared" ref="X364:X370" si="253">V364*W$10</f>
        <v>3</v>
      </c>
      <c r="Y364" s="353">
        <v>2</v>
      </c>
      <c r="Z364" s="354"/>
      <c r="AA364" s="385">
        <f t="shared" ref="AA364:AA370" si="254">Y364*Z$10</f>
        <v>2</v>
      </c>
      <c r="AB364" s="353">
        <v>0</v>
      </c>
      <c r="AC364" s="354"/>
      <c r="AD364" s="385">
        <f t="shared" ref="AD364:AD370" si="255">AB364*AC$10</f>
        <v>0</v>
      </c>
      <c r="AE364" s="353">
        <v>2</v>
      </c>
      <c r="AF364" s="354"/>
      <c r="AG364" s="385">
        <f t="shared" ref="AG364:AG370" si="256">AE364*AF$10</f>
        <v>6</v>
      </c>
      <c r="AH364" s="353">
        <v>0</v>
      </c>
      <c r="AI364" s="354"/>
      <c r="AJ364" s="385">
        <f t="shared" ref="AJ364:AJ370" si="257">AH364*AI$10</f>
        <v>0</v>
      </c>
      <c r="AK364" s="353">
        <v>1</v>
      </c>
      <c r="AL364" s="354"/>
      <c r="AM364" s="385">
        <f t="shared" ref="AM364:AM370" si="258">AK364*AL$10</f>
        <v>4</v>
      </c>
      <c r="AN364" s="353">
        <v>2</v>
      </c>
      <c r="AO364" s="354"/>
      <c r="AP364" s="385">
        <f t="shared" ref="AP364:AP370" si="259">AN364*AO$10</f>
        <v>4</v>
      </c>
      <c r="AQ364" s="353">
        <v>1</v>
      </c>
      <c r="AR364" s="354"/>
      <c r="AS364" s="385">
        <f t="shared" ref="AS364:AS370" si="260">AQ364*AR$10</f>
        <v>3</v>
      </c>
      <c r="AT364" s="353">
        <v>1</v>
      </c>
      <c r="AU364" s="354"/>
      <c r="AV364" s="385">
        <f t="shared" ref="AV364:AV370" si="261">AT364*AU$10</f>
        <v>3</v>
      </c>
      <c r="AW364" s="353">
        <v>2</v>
      </c>
      <c r="AX364" s="354"/>
      <c r="AY364" s="385">
        <f t="shared" ref="AY364:AY370" si="262">AW364*AX$10</f>
        <v>4</v>
      </c>
      <c r="AZ364" s="353">
        <v>2</v>
      </c>
      <c r="BA364" s="354"/>
      <c r="BB364" s="385">
        <f t="shared" ref="BB364:BB370" si="263">AZ364*BA$10</f>
        <v>6</v>
      </c>
      <c r="BC364" s="353">
        <v>3</v>
      </c>
      <c r="BD364" s="354"/>
      <c r="BE364" s="385">
        <f t="shared" ref="BE364:BE370" si="264">BC364*BD$10</f>
        <v>12</v>
      </c>
      <c r="BF364" s="353">
        <v>1</v>
      </c>
      <c r="BG364" s="354"/>
      <c r="BH364" s="385">
        <f t="shared" ref="BH364:BH370" si="265">BF364*BG$10</f>
        <v>2</v>
      </c>
      <c r="BI364" s="353">
        <v>2</v>
      </c>
      <c r="BJ364" s="354"/>
      <c r="BK364" s="385">
        <f t="shared" ref="BK364:BK370" si="266">BI364*BJ$10</f>
        <v>2</v>
      </c>
      <c r="BL364" s="356">
        <v>3</v>
      </c>
      <c r="BM364" s="357">
        <f t="shared" si="186"/>
        <v>222</v>
      </c>
      <c r="BO364" s="357">
        <f t="shared" si="206"/>
        <v>69</v>
      </c>
      <c r="BP364" s="357">
        <f t="shared" si="207"/>
        <v>33</v>
      </c>
      <c r="BQ364" s="357">
        <f t="shared" si="208"/>
        <v>42</v>
      </c>
      <c r="BR364" s="357">
        <f t="shared" si="209"/>
        <v>78</v>
      </c>
      <c r="BT364" s="329"/>
    </row>
    <row r="365" spans="1:72" x14ac:dyDescent="0.25">
      <c r="A365" s="326"/>
      <c r="B365" s="303" t="s">
        <v>304</v>
      </c>
      <c r="C365" s="249"/>
      <c r="D365" s="353">
        <v>1</v>
      </c>
      <c r="E365" s="354"/>
      <c r="F365" s="385">
        <f t="shared" si="146"/>
        <v>5</v>
      </c>
      <c r="G365" s="353">
        <v>1</v>
      </c>
      <c r="H365" s="354"/>
      <c r="I365" s="385">
        <f t="shared" si="248"/>
        <v>3</v>
      </c>
      <c r="J365" s="353">
        <v>0</v>
      </c>
      <c r="K365" s="354"/>
      <c r="L365" s="385">
        <f t="shared" si="249"/>
        <v>0</v>
      </c>
      <c r="M365" s="353">
        <v>0</v>
      </c>
      <c r="N365" s="354"/>
      <c r="O365" s="385">
        <f t="shared" si="250"/>
        <v>0</v>
      </c>
      <c r="P365" s="353">
        <v>0</v>
      </c>
      <c r="Q365" s="354"/>
      <c r="R365" s="385">
        <f t="shared" si="251"/>
        <v>0</v>
      </c>
      <c r="S365" s="353">
        <v>2</v>
      </c>
      <c r="T365" s="354"/>
      <c r="U365" s="385">
        <f t="shared" si="252"/>
        <v>10</v>
      </c>
      <c r="V365" s="353">
        <v>0</v>
      </c>
      <c r="W365" s="354"/>
      <c r="X365" s="385">
        <f t="shared" si="253"/>
        <v>0</v>
      </c>
      <c r="Y365" s="353">
        <v>2</v>
      </c>
      <c r="Z365" s="354"/>
      <c r="AA365" s="385">
        <f t="shared" si="254"/>
        <v>2</v>
      </c>
      <c r="AB365" s="353">
        <v>0</v>
      </c>
      <c r="AC365" s="354"/>
      <c r="AD365" s="385">
        <f t="shared" si="255"/>
        <v>0</v>
      </c>
      <c r="AE365" s="353">
        <v>2</v>
      </c>
      <c r="AF365" s="354"/>
      <c r="AG365" s="385">
        <f t="shared" si="256"/>
        <v>6</v>
      </c>
      <c r="AH365" s="353">
        <v>0</v>
      </c>
      <c r="AI365" s="354"/>
      <c r="AJ365" s="385">
        <f t="shared" si="257"/>
        <v>0</v>
      </c>
      <c r="AK365" s="353">
        <v>0</v>
      </c>
      <c r="AL365" s="354"/>
      <c r="AM365" s="385">
        <f t="shared" si="258"/>
        <v>0</v>
      </c>
      <c r="AN365" s="353">
        <v>0</v>
      </c>
      <c r="AO365" s="354"/>
      <c r="AP365" s="385">
        <f t="shared" si="259"/>
        <v>0</v>
      </c>
      <c r="AQ365" s="353">
        <v>0</v>
      </c>
      <c r="AR365" s="354"/>
      <c r="AS365" s="385">
        <f t="shared" si="260"/>
        <v>0</v>
      </c>
      <c r="AT365" s="353">
        <v>0</v>
      </c>
      <c r="AU365" s="354"/>
      <c r="AV365" s="385">
        <f t="shared" si="261"/>
        <v>0</v>
      </c>
      <c r="AW365" s="353">
        <v>1</v>
      </c>
      <c r="AX365" s="354"/>
      <c r="AY365" s="385">
        <f t="shared" si="262"/>
        <v>2</v>
      </c>
      <c r="AZ365" s="353">
        <v>1</v>
      </c>
      <c r="BA365" s="354"/>
      <c r="BB365" s="385">
        <f t="shared" si="263"/>
        <v>3</v>
      </c>
      <c r="BC365" s="353">
        <v>2</v>
      </c>
      <c r="BD365" s="354"/>
      <c r="BE365" s="385">
        <f t="shared" si="264"/>
        <v>8</v>
      </c>
      <c r="BF365" s="353">
        <v>1</v>
      </c>
      <c r="BG365" s="354"/>
      <c r="BH365" s="385">
        <f t="shared" si="265"/>
        <v>2</v>
      </c>
      <c r="BI365" s="353">
        <v>1</v>
      </c>
      <c r="BJ365" s="354"/>
      <c r="BK365" s="385">
        <f t="shared" si="266"/>
        <v>1</v>
      </c>
      <c r="BL365" s="356">
        <v>3</v>
      </c>
      <c r="BM365" s="357">
        <f t="shared" si="186"/>
        <v>126</v>
      </c>
      <c r="BO365" s="357">
        <f t="shared" si="206"/>
        <v>24</v>
      </c>
      <c r="BP365" s="357">
        <f t="shared" si="207"/>
        <v>54</v>
      </c>
      <c r="BQ365" s="357">
        <f t="shared" si="208"/>
        <v>0</v>
      </c>
      <c r="BR365" s="357">
        <f t="shared" si="209"/>
        <v>48</v>
      </c>
      <c r="BT365" s="329"/>
    </row>
    <row r="366" spans="1:72" x14ac:dyDescent="0.25">
      <c r="A366" s="326"/>
      <c r="B366" s="299"/>
      <c r="C366" s="249"/>
      <c r="D366" s="353"/>
      <c r="E366" s="354"/>
      <c r="F366" s="385">
        <f t="shared" si="146"/>
        <v>0</v>
      </c>
      <c r="G366" s="353"/>
      <c r="H366" s="354"/>
      <c r="I366" s="385">
        <f t="shared" si="248"/>
        <v>0</v>
      </c>
      <c r="J366" s="353"/>
      <c r="K366" s="354"/>
      <c r="L366" s="385">
        <f t="shared" si="249"/>
        <v>0</v>
      </c>
      <c r="M366" s="353"/>
      <c r="N366" s="354"/>
      <c r="O366" s="385">
        <f t="shared" si="250"/>
        <v>0</v>
      </c>
      <c r="P366" s="353"/>
      <c r="Q366" s="354"/>
      <c r="R366" s="385">
        <f t="shared" si="251"/>
        <v>0</v>
      </c>
      <c r="S366" s="353"/>
      <c r="T366" s="354"/>
      <c r="U366" s="385">
        <f t="shared" si="252"/>
        <v>0</v>
      </c>
      <c r="V366" s="353"/>
      <c r="W366" s="354"/>
      <c r="X366" s="385">
        <f t="shared" si="253"/>
        <v>0</v>
      </c>
      <c r="Y366" s="353"/>
      <c r="Z366" s="354"/>
      <c r="AA366" s="385">
        <f t="shared" si="254"/>
        <v>0</v>
      </c>
      <c r="AB366" s="353"/>
      <c r="AC366" s="354"/>
      <c r="AD366" s="385">
        <f t="shared" si="255"/>
        <v>0</v>
      </c>
      <c r="AE366" s="353"/>
      <c r="AF366" s="354"/>
      <c r="AG366" s="385">
        <f t="shared" si="256"/>
        <v>0</v>
      </c>
      <c r="AH366" s="353"/>
      <c r="AI366" s="354"/>
      <c r="AJ366" s="385">
        <f t="shared" si="257"/>
        <v>0</v>
      </c>
      <c r="AK366" s="353"/>
      <c r="AL366" s="354"/>
      <c r="AM366" s="385">
        <f t="shared" si="258"/>
        <v>0</v>
      </c>
      <c r="AN366" s="353"/>
      <c r="AO366" s="354"/>
      <c r="AP366" s="385">
        <f t="shared" si="259"/>
        <v>0</v>
      </c>
      <c r="AQ366" s="353"/>
      <c r="AR366" s="354"/>
      <c r="AS366" s="385">
        <f t="shared" si="260"/>
        <v>0</v>
      </c>
      <c r="AT366" s="353"/>
      <c r="AU366" s="354"/>
      <c r="AV366" s="385">
        <f t="shared" si="261"/>
        <v>0</v>
      </c>
      <c r="AW366" s="353"/>
      <c r="AX366" s="354"/>
      <c r="AY366" s="385">
        <f t="shared" si="262"/>
        <v>0</v>
      </c>
      <c r="AZ366" s="353"/>
      <c r="BA366" s="354"/>
      <c r="BB366" s="385">
        <f t="shared" si="263"/>
        <v>0</v>
      </c>
      <c r="BC366" s="353"/>
      <c r="BD366" s="354"/>
      <c r="BE366" s="385">
        <f t="shared" si="264"/>
        <v>0</v>
      </c>
      <c r="BF366" s="353"/>
      <c r="BG366" s="354"/>
      <c r="BH366" s="385">
        <f t="shared" si="265"/>
        <v>0</v>
      </c>
      <c r="BI366" s="353"/>
      <c r="BJ366" s="354"/>
      <c r="BK366" s="385">
        <f t="shared" si="266"/>
        <v>0</v>
      </c>
      <c r="BL366" s="356"/>
      <c r="BM366" s="357">
        <f t="shared" si="186"/>
        <v>0</v>
      </c>
      <c r="BO366" s="357">
        <f t="shared" si="206"/>
        <v>0</v>
      </c>
      <c r="BP366" s="357">
        <f t="shared" si="207"/>
        <v>0</v>
      </c>
      <c r="BQ366" s="357">
        <f t="shared" si="208"/>
        <v>0</v>
      </c>
      <c r="BR366" s="357">
        <f t="shared" si="209"/>
        <v>0</v>
      </c>
      <c r="BT366" s="329"/>
    </row>
    <row r="367" spans="1:72" x14ac:dyDescent="0.25">
      <c r="A367" s="326"/>
      <c r="B367" s="299"/>
      <c r="C367" s="249"/>
      <c r="D367" s="353"/>
      <c r="E367" s="354"/>
      <c r="F367" s="385">
        <f t="shared" si="146"/>
        <v>0</v>
      </c>
      <c r="G367" s="353"/>
      <c r="H367" s="354"/>
      <c r="I367" s="385">
        <f t="shared" si="248"/>
        <v>0</v>
      </c>
      <c r="J367" s="353"/>
      <c r="K367" s="354"/>
      <c r="L367" s="385">
        <f t="shared" si="249"/>
        <v>0</v>
      </c>
      <c r="M367" s="353"/>
      <c r="N367" s="354"/>
      <c r="O367" s="385">
        <f t="shared" si="250"/>
        <v>0</v>
      </c>
      <c r="P367" s="353"/>
      <c r="Q367" s="354"/>
      <c r="R367" s="385">
        <f t="shared" si="251"/>
        <v>0</v>
      </c>
      <c r="S367" s="353"/>
      <c r="T367" s="354"/>
      <c r="U367" s="385">
        <f t="shared" si="252"/>
        <v>0</v>
      </c>
      <c r="V367" s="353"/>
      <c r="W367" s="354"/>
      <c r="X367" s="385">
        <f t="shared" si="253"/>
        <v>0</v>
      </c>
      <c r="Y367" s="353"/>
      <c r="Z367" s="354"/>
      <c r="AA367" s="385">
        <f t="shared" si="254"/>
        <v>0</v>
      </c>
      <c r="AB367" s="353"/>
      <c r="AC367" s="354"/>
      <c r="AD367" s="385">
        <f t="shared" si="255"/>
        <v>0</v>
      </c>
      <c r="AE367" s="353"/>
      <c r="AF367" s="354"/>
      <c r="AG367" s="385">
        <f t="shared" si="256"/>
        <v>0</v>
      </c>
      <c r="AH367" s="353"/>
      <c r="AI367" s="354"/>
      <c r="AJ367" s="385">
        <f t="shared" si="257"/>
        <v>0</v>
      </c>
      <c r="AK367" s="353"/>
      <c r="AL367" s="354"/>
      <c r="AM367" s="385">
        <f t="shared" si="258"/>
        <v>0</v>
      </c>
      <c r="AN367" s="353"/>
      <c r="AO367" s="354"/>
      <c r="AP367" s="385">
        <f t="shared" si="259"/>
        <v>0</v>
      </c>
      <c r="AQ367" s="353"/>
      <c r="AR367" s="354"/>
      <c r="AS367" s="385">
        <f t="shared" si="260"/>
        <v>0</v>
      </c>
      <c r="AT367" s="353"/>
      <c r="AU367" s="354"/>
      <c r="AV367" s="385">
        <f t="shared" si="261"/>
        <v>0</v>
      </c>
      <c r="AW367" s="353"/>
      <c r="AX367" s="354"/>
      <c r="AY367" s="385">
        <f t="shared" si="262"/>
        <v>0</v>
      </c>
      <c r="AZ367" s="353"/>
      <c r="BA367" s="354"/>
      <c r="BB367" s="385">
        <f t="shared" si="263"/>
        <v>0</v>
      </c>
      <c r="BC367" s="353"/>
      <c r="BD367" s="354"/>
      <c r="BE367" s="385">
        <f t="shared" si="264"/>
        <v>0</v>
      </c>
      <c r="BF367" s="353"/>
      <c r="BG367" s="354"/>
      <c r="BH367" s="385">
        <f t="shared" si="265"/>
        <v>0</v>
      </c>
      <c r="BI367" s="353"/>
      <c r="BJ367" s="354"/>
      <c r="BK367" s="385">
        <f t="shared" si="266"/>
        <v>0</v>
      </c>
      <c r="BL367" s="356"/>
      <c r="BM367" s="357">
        <f t="shared" si="186"/>
        <v>0</v>
      </c>
      <c r="BO367" s="357">
        <f t="shared" si="206"/>
        <v>0</v>
      </c>
      <c r="BP367" s="357">
        <f t="shared" si="207"/>
        <v>0</v>
      </c>
      <c r="BQ367" s="357">
        <f t="shared" si="208"/>
        <v>0</v>
      </c>
      <c r="BR367" s="357">
        <f t="shared" si="209"/>
        <v>0</v>
      </c>
      <c r="BT367" s="329"/>
    </row>
    <row r="368" spans="1:72" x14ac:dyDescent="0.25">
      <c r="A368" s="326"/>
      <c r="B368" s="299"/>
      <c r="C368" s="249"/>
      <c r="D368" s="353"/>
      <c r="E368" s="354"/>
      <c r="F368" s="385">
        <f t="shared" si="146"/>
        <v>0</v>
      </c>
      <c r="G368" s="353"/>
      <c r="H368" s="354"/>
      <c r="I368" s="385">
        <f t="shared" si="248"/>
        <v>0</v>
      </c>
      <c r="J368" s="353"/>
      <c r="K368" s="354"/>
      <c r="L368" s="385">
        <f t="shared" si="249"/>
        <v>0</v>
      </c>
      <c r="M368" s="353"/>
      <c r="N368" s="354"/>
      <c r="O368" s="385">
        <f t="shared" si="250"/>
        <v>0</v>
      </c>
      <c r="P368" s="353"/>
      <c r="Q368" s="354"/>
      <c r="R368" s="385">
        <f t="shared" si="251"/>
        <v>0</v>
      </c>
      <c r="S368" s="353"/>
      <c r="T368" s="354"/>
      <c r="U368" s="385">
        <f t="shared" si="252"/>
        <v>0</v>
      </c>
      <c r="V368" s="353"/>
      <c r="W368" s="354"/>
      <c r="X368" s="385">
        <f t="shared" si="253"/>
        <v>0</v>
      </c>
      <c r="Y368" s="353"/>
      <c r="Z368" s="354"/>
      <c r="AA368" s="385">
        <f t="shared" si="254"/>
        <v>0</v>
      </c>
      <c r="AB368" s="353"/>
      <c r="AC368" s="354"/>
      <c r="AD368" s="385">
        <f t="shared" si="255"/>
        <v>0</v>
      </c>
      <c r="AE368" s="353"/>
      <c r="AF368" s="354"/>
      <c r="AG368" s="385">
        <f t="shared" si="256"/>
        <v>0</v>
      </c>
      <c r="AH368" s="353"/>
      <c r="AI368" s="354"/>
      <c r="AJ368" s="385">
        <f t="shared" si="257"/>
        <v>0</v>
      </c>
      <c r="AK368" s="353"/>
      <c r="AL368" s="354"/>
      <c r="AM368" s="385">
        <f t="shared" si="258"/>
        <v>0</v>
      </c>
      <c r="AN368" s="353"/>
      <c r="AO368" s="354"/>
      <c r="AP368" s="385">
        <f t="shared" si="259"/>
        <v>0</v>
      </c>
      <c r="AQ368" s="353"/>
      <c r="AR368" s="354"/>
      <c r="AS368" s="385">
        <f t="shared" si="260"/>
        <v>0</v>
      </c>
      <c r="AT368" s="353"/>
      <c r="AU368" s="354"/>
      <c r="AV368" s="385">
        <f t="shared" si="261"/>
        <v>0</v>
      </c>
      <c r="AW368" s="353"/>
      <c r="AX368" s="354"/>
      <c r="AY368" s="385">
        <f t="shared" si="262"/>
        <v>0</v>
      </c>
      <c r="AZ368" s="353"/>
      <c r="BA368" s="354"/>
      <c r="BB368" s="385">
        <f t="shared" si="263"/>
        <v>0</v>
      </c>
      <c r="BC368" s="353"/>
      <c r="BD368" s="354"/>
      <c r="BE368" s="385">
        <f t="shared" si="264"/>
        <v>0</v>
      </c>
      <c r="BF368" s="353"/>
      <c r="BG368" s="354"/>
      <c r="BH368" s="385">
        <f t="shared" si="265"/>
        <v>0</v>
      </c>
      <c r="BI368" s="353"/>
      <c r="BJ368" s="354"/>
      <c r="BK368" s="385">
        <f t="shared" si="266"/>
        <v>0</v>
      </c>
      <c r="BL368" s="356"/>
      <c r="BM368" s="357">
        <f t="shared" si="186"/>
        <v>0</v>
      </c>
      <c r="BO368" s="357">
        <f t="shared" si="206"/>
        <v>0</v>
      </c>
      <c r="BP368" s="357">
        <f t="shared" si="207"/>
        <v>0</v>
      </c>
      <c r="BQ368" s="357">
        <f t="shared" si="208"/>
        <v>0</v>
      </c>
      <c r="BR368" s="357">
        <f t="shared" si="209"/>
        <v>0</v>
      </c>
      <c r="BT368" s="329"/>
    </row>
    <row r="369" spans="1:72" x14ac:dyDescent="0.25">
      <c r="A369" s="326"/>
      <c r="B369" s="299"/>
      <c r="C369" s="249"/>
      <c r="D369" s="353"/>
      <c r="E369" s="354"/>
      <c r="F369" s="385">
        <f t="shared" si="146"/>
        <v>0</v>
      </c>
      <c r="G369" s="353"/>
      <c r="H369" s="354"/>
      <c r="I369" s="385">
        <f t="shared" si="248"/>
        <v>0</v>
      </c>
      <c r="J369" s="353"/>
      <c r="K369" s="354"/>
      <c r="L369" s="385">
        <f t="shared" si="249"/>
        <v>0</v>
      </c>
      <c r="M369" s="353"/>
      <c r="N369" s="354"/>
      <c r="O369" s="385">
        <f t="shared" si="250"/>
        <v>0</v>
      </c>
      <c r="P369" s="353"/>
      <c r="Q369" s="354"/>
      <c r="R369" s="385">
        <f t="shared" si="251"/>
        <v>0</v>
      </c>
      <c r="S369" s="353"/>
      <c r="T369" s="354"/>
      <c r="U369" s="385">
        <f t="shared" si="252"/>
        <v>0</v>
      </c>
      <c r="V369" s="353"/>
      <c r="W369" s="354"/>
      <c r="X369" s="385">
        <f t="shared" si="253"/>
        <v>0</v>
      </c>
      <c r="Y369" s="353"/>
      <c r="Z369" s="354"/>
      <c r="AA369" s="385">
        <f t="shared" si="254"/>
        <v>0</v>
      </c>
      <c r="AB369" s="353"/>
      <c r="AC369" s="354"/>
      <c r="AD369" s="385">
        <f t="shared" si="255"/>
        <v>0</v>
      </c>
      <c r="AE369" s="353"/>
      <c r="AF369" s="354"/>
      <c r="AG369" s="385">
        <f t="shared" si="256"/>
        <v>0</v>
      </c>
      <c r="AH369" s="353"/>
      <c r="AI369" s="354"/>
      <c r="AJ369" s="385">
        <f t="shared" si="257"/>
        <v>0</v>
      </c>
      <c r="AK369" s="353"/>
      <c r="AL369" s="354"/>
      <c r="AM369" s="385">
        <f t="shared" si="258"/>
        <v>0</v>
      </c>
      <c r="AN369" s="353"/>
      <c r="AO369" s="354"/>
      <c r="AP369" s="385">
        <f t="shared" si="259"/>
        <v>0</v>
      </c>
      <c r="AQ369" s="353"/>
      <c r="AR369" s="354"/>
      <c r="AS369" s="385">
        <f t="shared" si="260"/>
        <v>0</v>
      </c>
      <c r="AT369" s="353"/>
      <c r="AU369" s="354"/>
      <c r="AV369" s="385">
        <f t="shared" si="261"/>
        <v>0</v>
      </c>
      <c r="AW369" s="353"/>
      <c r="AX369" s="354"/>
      <c r="AY369" s="385">
        <f t="shared" si="262"/>
        <v>0</v>
      </c>
      <c r="AZ369" s="353"/>
      <c r="BA369" s="354"/>
      <c r="BB369" s="385">
        <f t="shared" si="263"/>
        <v>0</v>
      </c>
      <c r="BC369" s="353"/>
      <c r="BD369" s="354"/>
      <c r="BE369" s="385">
        <f t="shared" si="264"/>
        <v>0</v>
      </c>
      <c r="BF369" s="353"/>
      <c r="BG369" s="354"/>
      <c r="BH369" s="385">
        <f t="shared" si="265"/>
        <v>0</v>
      </c>
      <c r="BI369" s="353"/>
      <c r="BJ369" s="354"/>
      <c r="BK369" s="385">
        <f t="shared" si="266"/>
        <v>0</v>
      </c>
      <c r="BL369" s="356"/>
      <c r="BM369" s="357">
        <f t="shared" si="186"/>
        <v>0</v>
      </c>
      <c r="BO369" s="357">
        <f t="shared" si="206"/>
        <v>0</v>
      </c>
      <c r="BP369" s="357">
        <f t="shared" si="207"/>
        <v>0</v>
      </c>
      <c r="BQ369" s="357">
        <f t="shared" si="208"/>
        <v>0</v>
      </c>
      <c r="BR369" s="357">
        <f t="shared" si="209"/>
        <v>0</v>
      </c>
      <c r="BT369" s="329"/>
    </row>
    <row r="370" spans="1:72" x14ac:dyDescent="0.25">
      <c r="A370" s="326"/>
      <c r="B370" s="71"/>
      <c r="C370" s="249"/>
      <c r="D370" s="353"/>
      <c r="E370" s="354"/>
      <c r="F370" s="385">
        <f t="shared" si="146"/>
        <v>0</v>
      </c>
      <c r="G370" s="353"/>
      <c r="H370" s="354"/>
      <c r="I370" s="385">
        <f t="shared" si="248"/>
        <v>0</v>
      </c>
      <c r="J370" s="353"/>
      <c r="K370" s="354"/>
      <c r="L370" s="385">
        <f t="shared" si="249"/>
        <v>0</v>
      </c>
      <c r="M370" s="353"/>
      <c r="N370" s="354"/>
      <c r="O370" s="385">
        <f t="shared" si="250"/>
        <v>0</v>
      </c>
      <c r="P370" s="353"/>
      <c r="Q370" s="354"/>
      <c r="R370" s="385">
        <f t="shared" si="251"/>
        <v>0</v>
      </c>
      <c r="S370" s="353"/>
      <c r="T370" s="354"/>
      <c r="U370" s="385">
        <f t="shared" si="252"/>
        <v>0</v>
      </c>
      <c r="V370" s="353"/>
      <c r="W370" s="354"/>
      <c r="X370" s="385">
        <f t="shared" si="253"/>
        <v>0</v>
      </c>
      <c r="Y370" s="353"/>
      <c r="Z370" s="354"/>
      <c r="AA370" s="385">
        <f t="shared" si="254"/>
        <v>0</v>
      </c>
      <c r="AB370" s="353"/>
      <c r="AC370" s="354"/>
      <c r="AD370" s="385">
        <f t="shared" si="255"/>
        <v>0</v>
      </c>
      <c r="AE370" s="353"/>
      <c r="AF370" s="354"/>
      <c r="AG370" s="385">
        <f t="shared" si="256"/>
        <v>0</v>
      </c>
      <c r="AH370" s="353"/>
      <c r="AI370" s="354"/>
      <c r="AJ370" s="385">
        <f t="shared" si="257"/>
        <v>0</v>
      </c>
      <c r="AK370" s="353"/>
      <c r="AL370" s="354"/>
      <c r="AM370" s="385">
        <f t="shared" si="258"/>
        <v>0</v>
      </c>
      <c r="AN370" s="353"/>
      <c r="AO370" s="354"/>
      <c r="AP370" s="385">
        <f t="shared" si="259"/>
        <v>0</v>
      </c>
      <c r="AQ370" s="353"/>
      <c r="AR370" s="354"/>
      <c r="AS370" s="385">
        <f t="shared" si="260"/>
        <v>0</v>
      </c>
      <c r="AT370" s="353"/>
      <c r="AU370" s="354"/>
      <c r="AV370" s="385">
        <f t="shared" si="261"/>
        <v>0</v>
      </c>
      <c r="AW370" s="353"/>
      <c r="AX370" s="354"/>
      <c r="AY370" s="385">
        <f t="shared" si="262"/>
        <v>0</v>
      </c>
      <c r="AZ370" s="353"/>
      <c r="BA370" s="354"/>
      <c r="BB370" s="385">
        <f t="shared" si="263"/>
        <v>0</v>
      </c>
      <c r="BC370" s="353"/>
      <c r="BD370" s="354"/>
      <c r="BE370" s="385">
        <f t="shared" si="264"/>
        <v>0</v>
      </c>
      <c r="BF370" s="353"/>
      <c r="BG370" s="354"/>
      <c r="BH370" s="385">
        <f t="shared" si="265"/>
        <v>0</v>
      </c>
      <c r="BI370" s="353"/>
      <c r="BJ370" s="354"/>
      <c r="BK370" s="385">
        <f t="shared" si="266"/>
        <v>0</v>
      </c>
      <c r="BL370" s="356"/>
      <c r="BM370" s="357">
        <f t="shared" si="186"/>
        <v>0</v>
      </c>
      <c r="BO370" s="357">
        <f t="shared" si="206"/>
        <v>0</v>
      </c>
      <c r="BP370" s="357">
        <f t="shared" si="207"/>
        <v>0</v>
      </c>
      <c r="BQ370" s="357">
        <f t="shared" si="208"/>
        <v>0</v>
      </c>
      <c r="BR370" s="357">
        <f t="shared" si="209"/>
        <v>0</v>
      </c>
      <c r="BT370" s="329"/>
    </row>
    <row r="371" spans="1:72" ht="15.75" thickBot="1" x14ac:dyDescent="0.3">
      <c r="A371" s="326"/>
      <c r="B371" s="76"/>
      <c r="C371" s="75"/>
      <c r="D371" s="351"/>
      <c r="E371" s="354"/>
      <c r="F371" s="354"/>
      <c r="G371" s="351"/>
      <c r="H371" s="354"/>
      <c r="I371" s="354"/>
      <c r="J371" s="351"/>
      <c r="K371" s="354"/>
      <c r="L371" s="354"/>
      <c r="M371" s="351"/>
      <c r="N371" s="354"/>
      <c r="O371" s="354"/>
      <c r="P371" s="351"/>
      <c r="Q371" s="354"/>
      <c r="R371" s="354"/>
      <c r="S371" s="351"/>
      <c r="T371" s="354"/>
      <c r="U371" s="354"/>
      <c r="V371" s="351"/>
      <c r="W371" s="354"/>
      <c r="X371" s="354"/>
      <c r="Y371" s="351"/>
      <c r="Z371" s="354"/>
      <c r="AA371" s="354"/>
      <c r="AB371" s="351"/>
      <c r="AC371" s="354"/>
      <c r="AD371" s="354"/>
      <c r="AE371" s="351"/>
      <c r="AF371" s="354"/>
      <c r="AG371" s="354"/>
      <c r="AH371" s="351"/>
      <c r="AI371" s="354"/>
      <c r="AJ371" s="354"/>
      <c r="AK371" s="351"/>
      <c r="AL371" s="354"/>
      <c r="AM371" s="354"/>
      <c r="AN371" s="351"/>
      <c r="AO371" s="354"/>
      <c r="AP371" s="354"/>
      <c r="AQ371" s="351"/>
      <c r="AR371" s="354"/>
      <c r="AS371" s="354"/>
      <c r="AT371" s="351"/>
      <c r="AU371" s="354"/>
      <c r="AV371" s="354"/>
      <c r="AW371" s="351"/>
      <c r="AX371" s="354"/>
      <c r="AY371" s="354"/>
      <c r="AZ371" s="351"/>
      <c r="BA371" s="354"/>
      <c r="BB371" s="354"/>
      <c r="BC371" s="351"/>
      <c r="BD371" s="354"/>
      <c r="BE371" s="354"/>
      <c r="BF371" s="351"/>
      <c r="BG371" s="354"/>
      <c r="BH371" s="354"/>
      <c r="BI371" s="351"/>
      <c r="BJ371" s="354"/>
      <c r="BK371" s="354"/>
      <c r="BL371" s="354"/>
      <c r="BM371" s="357"/>
      <c r="BO371" s="357"/>
      <c r="BP371" s="357"/>
      <c r="BQ371" s="357"/>
      <c r="BR371" s="357"/>
      <c r="BT371" s="329"/>
    </row>
    <row r="372" spans="1:72" ht="15.75" thickBot="1" x14ac:dyDescent="0.3">
      <c r="A372" s="326"/>
      <c r="B372" s="77"/>
      <c r="C372" s="75"/>
      <c r="D372" s="351"/>
      <c r="E372" s="354"/>
      <c r="F372" s="354"/>
      <c r="G372" s="351"/>
      <c r="H372" s="354"/>
      <c r="I372" s="354"/>
      <c r="J372" s="351"/>
      <c r="K372" s="354"/>
      <c r="L372" s="354"/>
      <c r="M372" s="351"/>
      <c r="N372" s="354"/>
      <c r="O372" s="354"/>
      <c r="P372" s="351"/>
      <c r="Q372" s="354"/>
      <c r="R372" s="354"/>
      <c r="S372" s="351"/>
      <c r="T372" s="354"/>
      <c r="U372" s="354"/>
      <c r="V372" s="351"/>
      <c r="W372" s="354"/>
      <c r="X372" s="354"/>
      <c r="Y372" s="351"/>
      <c r="Z372" s="354"/>
      <c r="AA372" s="354"/>
      <c r="AB372" s="351"/>
      <c r="AC372" s="354"/>
      <c r="AD372" s="354"/>
      <c r="AE372" s="351"/>
      <c r="AF372" s="354"/>
      <c r="AG372" s="354"/>
      <c r="AH372" s="351"/>
      <c r="AI372" s="354"/>
      <c r="AJ372" s="354"/>
      <c r="AK372" s="351"/>
      <c r="AL372" s="354"/>
      <c r="AM372" s="354"/>
      <c r="AN372" s="351"/>
      <c r="AO372" s="354"/>
      <c r="AP372" s="354"/>
      <c r="AQ372" s="351"/>
      <c r="AR372" s="354"/>
      <c r="AS372" s="354"/>
      <c r="AT372" s="351"/>
      <c r="AU372" s="354"/>
      <c r="AV372" s="354"/>
      <c r="AW372" s="351"/>
      <c r="AX372" s="354"/>
      <c r="AY372" s="354"/>
      <c r="AZ372" s="351"/>
      <c r="BA372" s="354"/>
      <c r="BB372" s="354"/>
      <c r="BC372" s="351"/>
      <c r="BD372" s="354"/>
      <c r="BE372" s="354"/>
      <c r="BF372" s="351"/>
      <c r="BG372" s="354"/>
      <c r="BH372" s="354"/>
      <c r="BI372" s="351"/>
      <c r="BJ372" s="354"/>
      <c r="BK372" s="354"/>
      <c r="BL372" s="354"/>
      <c r="BM372" s="357"/>
      <c r="BO372" s="357"/>
      <c r="BP372" s="357"/>
      <c r="BQ372" s="357"/>
      <c r="BR372" s="357"/>
      <c r="BT372" s="329"/>
    </row>
    <row r="373" spans="1:72" x14ac:dyDescent="0.25">
      <c r="A373" s="326"/>
      <c r="B373" s="78"/>
      <c r="C373" s="75"/>
      <c r="D373" s="351"/>
      <c r="E373" s="354"/>
      <c r="F373" s="354"/>
      <c r="G373" s="351"/>
      <c r="H373" s="354"/>
      <c r="I373" s="354"/>
      <c r="J373" s="351"/>
      <c r="K373" s="354"/>
      <c r="L373" s="354"/>
      <c r="M373" s="351"/>
      <c r="N373" s="354"/>
      <c r="O373" s="354"/>
      <c r="P373" s="351"/>
      <c r="Q373" s="354"/>
      <c r="R373" s="354"/>
      <c r="S373" s="351"/>
      <c r="T373" s="354"/>
      <c r="U373" s="354"/>
      <c r="V373" s="351"/>
      <c r="W373" s="354"/>
      <c r="X373" s="354"/>
      <c r="Y373" s="351"/>
      <c r="Z373" s="354"/>
      <c r="AA373" s="354"/>
      <c r="AB373" s="351"/>
      <c r="AC373" s="354"/>
      <c r="AD373" s="354"/>
      <c r="AE373" s="351"/>
      <c r="AF373" s="354"/>
      <c r="AG373" s="354"/>
      <c r="AH373" s="351"/>
      <c r="AI373" s="354"/>
      <c r="AJ373" s="354"/>
      <c r="AK373" s="351"/>
      <c r="AL373" s="354"/>
      <c r="AM373" s="354"/>
      <c r="AN373" s="351"/>
      <c r="AO373" s="354"/>
      <c r="AP373" s="354"/>
      <c r="AQ373" s="351"/>
      <c r="AR373" s="354"/>
      <c r="AS373" s="354"/>
      <c r="AT373" s="351"/>
      <c r="AU373" s="354"/>
      <c r="AV373" s="354"/>
      <c r="AW373" s="351"/>
      <c r="AX373" s="354"/>
      <c r="AY373" s="354"/>
      <c r="AZ373" s="351"/>
      <c r="BA373" s="354"/>
      <c r="BB373" s="354"/>
      <c r="BC373" s="351"/>
      <c r="BD373" s="354"/>
      <c r="BE373" s="354"/>
      <c r="BF373" s="351"/>
      <c r="BG373" s="354"/>
      <c r="BH373" s="354"/>
      <c r="BI373" s="351"/>
      <c r="BJ373" s="354"/>
      <c r="BK373" s="354"/>
      <c r="BL373" s="354"/>
      <c r="BM373" s="357"/>
      <c r="BO373" s="357"/>
      <c r="BP373" s="357"/>
      <c r="BQ373" s="357"/>
      <c r="BR373" s="357"/>
      <c r="BT373" s="329"/>
    </row>
    <row r="374" spans="1:72" x14ac:dyDescent="0.25">
      <c r="A374" s="326"/>
      <c r="B374" s="306" t="s">
        <v>418</v>
      </c>
      <c r="C374" s="28" t="s">
        <v>294</v>
      </c>
      <c r="D374" s="351"/>
      <c r="E374" s="354"/>
      <c r="F374" s="354"/>
      <c r="G374" s="351"/>
      <c r="H374" s="354"/>
      <c r="I374" s="354"/>
      <c r="J374" s="351"/>
      <c r="K374" s="354"/>
      <c r="L374" s="354"/>
      <c r="M374" s="351"/>
      <c r="N374" s="354"/>
      <c r="O374" s="354"/>
      <c r="P374" s="351"/>
      <c r="Q374" s="354"/>
      <c r="R374" s="354"/>
      <c r="S374" s="351"/>
      <c r="T374" s="354"/>
      <c r="U374" s="354"/>
      <c r="V374" s="351"/>
      <c r="W374" s="354"/>
      <c r="X374" s="354"/>
      <c r="Y374" s="351"/>
      <c r="Z374" s="354"/>
      <c r="AA374" s="354"/>
      <c r="AB374" s="351"/>
      <c r="AC374" s="354"/>
      <c r="AD374" s="354"/>
      <c r="AE374" s="351"/>
      <c r="AF374" s="354"/>
      <c r="AG374" s="354"/>
      <c r="AH374" s="351"/>
      <c r="AI374" s="354"/>
      <c r="AJ374" s="354"/>
      <c r="AK374" s="351"/>
      <c r="AL374" s="354"/>
      <c r="AM374" s="354"/>
      <c r="AN374" s="351"/>
      <c r="AO374" s="354"/>
      <c r="AP374" s="354"/>
      <c r="AQ374" s="351"/>
      <c r="AR374" s="354"/>
      <c r="AS374" s="354"/>
      <c r="AT374" s="351"/>
      <c r="AU374" s="354"/>
      <c r="AV374" s="354"/>
      <c r="AW374" s="351"/>
      <c r="AX374" s="354"/>
      <c r="AY374" s="354"/>
      <c r="AZ374" s="351"/>
      <c r="BA374" s="354"/>
      <c r="BB374" s="354"/>
      <c r="BC374" s="351"/>
      <c r="BD374" s="354"/>
      <c r="BE374" s="354"/>
      <c r="BF374" s="351"/>
      <c r="BG374" s="354"/>
      <c r="BH374" s="354"/>
      <c r="BI374" s="351"/>
      <c r="BJ374" s="354"/>
      <c r="BK374" s="354"/>
      <c r="BL374" s="354"/>
      <c r="BM374" s="357"/>
      <c r="BO374" s="357"/>
      <c r="BP374" s="357"/>
      <c r="BQ374" s="357"/>
      <c r="BR374" s="357"/>
      <c r="BT374" s="329"/>
    </row>
    <row r="375" spans="1:72" x14ac:dyDescent="0.25">
      <c r="A375" s="326"/>
      <c r="B375" s="72" t="s">
        <v>198</v>
      </c>
      <c r="C375" s="249"/>
      <c r="D375" s="353">
        <v>1</v>
      </c>
      <c r="E375" s="354"/>
      <c r="F375" s="385">
        <f t="shared" ref="F375:F398" si="267">D375*E$10</f>
        <v>5</v>
      </c>
      <c r="G375" s="353">
        <v>1</v>
      </c>
      <c r="H375" s="354"/>
      <c r="I375" s="385">
        <f t="shared" ref="I375:I383" si="268">G375*H$10</f>
        <v>3</v>
      </c>
      <c r="J375" s="353">
        <v>4</v>
      </c>
      <c r="K375" s="354"/>
      <c r="L375" s="385">
        <f t="shared" ref="L375:L383" si="269">J375*K$10</f>
        <v>8</v>
      </c>
      <c r="M375" s="353">
        <v>1</v>
      </c>
      <c r="N375" s="354"/>
      <c r="O375" s="385">
        <f t="shared" ref="O375:O383" si="270">M375*N$10</f>
        <v>3</v>
      </c>
      <c r="P375" s="353">
        <v>0</v>
      </c>
      <c r="Q375" s="354"/>
      <c r="R375" s="385">
        <f t="shared" ref="R375:R383" si="271">P375*Q$10</f>
        <v>0</v>
      </c>
      <c r="S375" s="353">
        <v>4</v>
      </c>
      <c r="T375" s="354"/>
      <c r="U375" s="385">
        <f t="shared" ref="U375:U383" si="272">S375*T$10</f>
        <v>20</v>
      </c>
      <c r="V375" s="353">
        <v>3</v>
      </c>
      <c r="W375" s="354"/>
      <c r="X375" s="385">
        <f t="shared" ref="X375:X383" si="273">V375*W$10</f>
        <v>9</v>
      </c>
      <c r="Y375" s="353">
        <v>1</v>
      </c>
      <c r="Z375" s="354"/>
      <c r="AA375" s="385">
        <f t="shared" ref="AA375:AA383" si="274">Y375*Z$10</f>
        <v>1</v>
      </c>
      <c r="AB375" s="353">
        <v>0</v>
      </c>
      <c r="AC375" s="354"/>
      <c r="AD375" s="385">
        <f t="shared" ref="AD375:AD383" si="275">AB375*AC$10</f>
        <v>0</v>
      </c>
      <c r="AE375" s="353">
        <v>2</v>
      </c>
      <c r="AF375" s="354"/>
      <c r="AG375" s="385">
        <f t="shared" ref="AG375:AG383" si="276">AE375*AF$10</f>
        <v>6</v>
      </c>
      <c r="AH375" s="353">
        <v>1</v>
      </c>
      <c r="AI375" s="354"/>
      <c r="AJ375" s="385">
        <f t="shared" ref="AJ375:AJ383" si="277">AH375*AI$10</f>
        <v>5</v>
      </c>
      <c r="AK375" s="353">
        <v>3</v>
      </c>
      <c r="AL375" s="354"/>
      <c r="AM375" s="385">
        <f t="shared" ref="AM375:AM383" si="278">AK375*AL$10</f>
        <v>12</v>
      </c>
      <c r="AN375" s="353">
        <v>3</v>
      </c>
      <c r="AO375" s="354"/>
      <c r="AP375" s="385">
        <f t="shared" ref="AP375:AP383" si="279">AN375*AO$10</f>
        <v>6</v>
      </c>
      <c r="AQ375" s="353">
        <v>1</v>
      </c>
      <c r="AR375" s="354"/>
      <c r="AS375" s="385">
        <f t="shared" ref="AS375:AS383" si="280">AQ375*AR$10</f>
        <v>3</v>
      </c>
      <c r="AT375" s="353">
        <v>2</v>
      </c>
      <c r="AU375" s="354"/>
      <c r="AV375" s="385">
        <f t="shared" ref="AV375:AV383" si="281">AT375*AU$10</f>
        <v>6</v>
      </c>
      <c r="AW375" s="353">
        <v>3</v>
      </c>
      <c r="AX375" s="354"/>
      <c r="AY375" s="385">
        <f t="shared" ref="AY375:AY383" si="282">AW375*AX$10</f>
        <v>6</v>
      </c>
      <c r="AZ375" s="353">
        <v>4</v>
      </c>
      <c r="BA375" s="354"/>
      <c r="BB375" s="385">
        <f t="shared" ref="BB375:BB383" si="283">AZ375*BA$10</f>
        <v>12</v>
      </c>
      <c r="BC375" s="353">
        <v>4</v>
      </c>
      <c r="BD375" s="354"/>
      <c r="BE375" s="385">
        <f t="shared" ref="BE375:BE383" si="284">BC375*BD$10</f>
        <v>16</v>
      </c>
      <c r="BF375" s="353">
        <v>3</v>
      </c>
      <c r="BG375" s="354"/>
      <c r="BH375" s="385">
        <f t="shared" ref="BH375:BH383" si="285">BF375*BG$10</f>
        <v>6</v>
      </c>
      <c r="BI375" s="353">
        <v>3</v>
      </c>
      <c r="BJ375" s="354"/>
      <c r="BK375" s="385">
        <f t="shared" ref="BK375:BK383" si="286">BI375*BJ$10</f>
        <v>3</v>
      </c>
      <c r="BL375" s="356">
        <v>2</v>
      </c>
      <c r="BM375" s="357">
        <f t="shared" ref="BM375:BM383" si="287">(F375+I375+L375+O375+R375+U375+X375+AA375+AD375+AG375+AJ375+AM375+AP375+AS375+AV375+AY375+BB375+BE375+BH375+BK375)*BL375</f>
        <v>260</v>
      </c>
      <c r="BO375" s="357">
        <f t="shared" si="206"/>
        <v>38</v>
      </c>
      <c r="BP375" s="357">
        <f t="shared" si="207"/>
        <v>72</v>
      </c>
      <c r="BQ375" s="357">
        <f t="shared" si="208"/>
        <v>64</v>
      </c>
      <c r="BR375" s="357">
        <f t="shared" si="209"/>
        <v>86</v>
      </c>
      <c r="BT375" s="329"/>
    </row>
    <row r="376" spans="1:72" x14ac:dyDescent="0.25">
      <c r="A376" s="326"/>
      <c r="B376" s="72" t="s">
        <v>197</v>
      </c>
      <c r="C376" s="249"/>
      <c r="D376" s="353">
        <v>1</v>
      </c>
      <c r="E376" s="354"/>
      <c r="F376" s="385">
        <f t="shared" si="267"/>
        <v>5</v>
      </c>
      <c r="G376" s="353">
        <v>1</v>
      </c>
      <c r="H376" s="354"/>
      <c r="I376" s="385">
        <f t="shared" si="268"/>
        <v>3</v>
      </c>
      <c r="J376" s="353">
        <v>4</v>
      </c>
      <c r="K376" s="354"/>
      <c r="L376" s="385">
        <f t="shared" si="269"/>
        <v>8</v>
      </c>
      <c r="M376" s="353">
        <v>1</v>
      </c>
      <c r="N376" s="354"/>
      <c r="O376" s="385">
        <f t="shared" si="270"/>
        <v>3</v>
      </c>
      <c r="P376" s="353">
        <v>0</v>
      </c>
      <c r="Q376" s="354"/>
      <c r="R376" s="385">
        <f t="shared" si="271"/>
        <v>0</v>
      </c>
      <c r="S376" s="353">
        <v>3</v>
      </c>
      <c r="T376" s="354"/>
      <c r="U376" s="385">
        <f t="shared" si="272"/>
        <v>15</v>
      </c>
      <c r="V376" s="353">
        <v>2</v>
      </c>
      <c r="W376" s="354"/>
      <c r="X376" s="385">
        <f t="shared" si="273"/>
        <v>6</v>
      </c>
      <c r="Y376" s="353">
        <v>1</v>
      </c>
      <c r="Z376" s="354"/>
      <c r="AA376" s="385">
        <f t="shared" si="274"/>
        <v>1</v>
      </c>
      <c r="AB376" s="353">
        <v>0</v>
      </c>
      <c r="AC376" s="354"/>
      <c r="AD376" s="385">
        <f t="shared" si="275"/>
        <v>0</v>
      </c>
      <c r="AE376" s="353">
        <v>2</v>
      </c>
      <c r="AF376" s="354"/>
      <c r="AG376" s="385">
        <f t="shared" si="276"/>
        <v>6</v>
      </c>
      <c r="AH376" s="353">
        <v>1</v>
      </c>
      <c r="AI376" s="354"/>
      <c r="AJ376" s="385">
        <f t="shared" si="277"/>
        <v>5</v>
      </c>
      <c r="AK376" s="353">
        <v>3</v>
      </c>
      <c r="AL376" s="354"/>
      <c r="AM376" s="385">
        <f t="shared" si="278"/>
        <v>12</v>
      </c>
      <c r="AN376" s="353">
        <v>2</v>
      </c>
      <c r="AO376" s="354"/>
      <c r="AP376" s="385">
        <f t="shared" si="279"/>
        <v>4</v>
      </c>
      <c r="AQ376" s="353">
        <v>1</v>
      </c>
      <c r="AR376" s="354"/>
      <c r="AS376" s="385">
        <f t="shared" si="280"/>
        <v>3</v>
      </c>
      <c r="AT376" s="353">
        <v>2</v>
      </c>
      <c r="AU376" s="354"/>
      <c r="AV376" s="385">
        <f t="shared" si="281"/>
        <v>6</v>
      </c>
      <c r="AW376" s="353">
        <v>3</v>
      </c>
      <c r="AX376" s="354"/>
      <c r="AY376" s="385">
        <f t="shared" si="282"/>
        <v>6</v>
      </c>
      <c r="AZ376" s="353">
        <v>3</v>
      </c>
      <c r="BA376" s="354"/>
      <c r="BB376" s="385">
        <f t="shared" si="283"/>
        <v>9</v>
      </c>
      <c r="BC376" s="353">
        <v>3</v>
      </c>
      <c r="BD376" s="354"/>
      <c r="BE376" s="385">
        <f t="shared" si="284"/>
        <v>12</v>
      </c>
      <c r="BF376" s="353">
        <v>2</v>
      </c>
      <c r="BG376" s="354"/>
      <c r="BH376" s="385">
        <f t="shared" si="285"/>
        <v>4</v>
      </c>
      <c r="BI376" s="353">
        <v>3</v>
      </c>
      <c r="BJ376" s="354"/>
      <c r="BK376" s="385">
        <f t="shared" si="286"/>
        <v>3</v>
      </c>
      <c r="BL376" s="356">
        <v>2</v>
      </c>
      <c r="BM376" s="357">
        <f t="shared" si="287"/>
        <v>222</v>
      </c>
      <c r="BO376" s="357">
        <f t="shared" si="206"/>
        <v>38</v>
      </c>
      <c r="BP376" s="357">
        <f t="shared" si="207"/>
        <v>56</v>
      </c>
      <c r="BQ376" s="357">
        <f t="shared" si="208"/>
        <v>60</v>
      </c>
      <c r="BR376" s="357">
        <f t="shared" si="209"/>
        <v>68</v>
      </c>
      <c r="BT376" s="329"/>
    </row>
    <row r="377" spans="1:72" x14ac:dyDescent="0.25">
      <c r="A377" s="326"/>
      <c r="B377" s="72" t="s">
        <v>196</v>
      </c>
      <c r="C377" s="249"/>
      <c r="D377" s="353">
        <v>1</v>
      </c>
      <c r="E377" s="354"/>
      <c r="F377" s="385">
        <f t="shared" si="267"/>
        <v>5</v>
      </c>
      <c r="G377" s="353">
        <v>0</v>
      </c>
      <c r="H377" s="354"/>
      <c r="I377" s="385">
        <f t="shared" si="268"/>
        <v>0</v>
      </c>
      <c r="J377" s="353">
        <v>3</v>
      </c>
      <c r="K377" s="354"/>
      <c r="L377" s="385">
        <f t="shared" si="269"/>
        <v>6</v>
      </c>
      <c r="M377" s="353">
        <v>1</v>
      </c>
      <c r="N377" s="354"/>
      <c r="O377" s="385">
        <f t="shared" si="270"/>
        <v>3</v>
      </c>
      <c r="P377" s="353">
        <v>0</v>
      </c>
      <c r="Q377" s="354"/>
      <c r="R377" s="385">
        <f t="shared" si="271"/>
        <v>0</v>
      </c>
      <c r="S377" s="353">
        <v>2</v>
      </c>
      <c r="T377" s="354"/>
      <c r="U377" s="385">
        <f t="shared" si="272"/>
        <v>10</v>
      </c>
      <c r="V377" s="353">
        <v>2</v>
      </c>
      <c r="W377" s="354"/>
      <c r="X377" s="385">
        <f t="shared" si="273"/>
        <v>6</v>
      </c>
      <c r="Y377" s="353">
        <v>0</v>
      </c>
      <c r="Z377" s="354"/>
      <c r="AA377" s="385">
        <f t="shared" si="274"/>
        <v>0</v>
      </c>
      <c r="AB377" s="353">
        <v>0</v>
      </c>
      <c r="AC377" s="354"/>
      <c r="AD377" s="385">
        <f t="shared" si="275"/>
        <v>0</v>
      </c>
      <c r="AE377" s="353">
        <v>2</v>
      </c>
      <c r="AF377" s="354"/>
      <c r="AG377" s="385">
        <f t="shared" si="276"/>
        <v>6</v>
      </c>
      <c r="AH377" s="353">
        <v>1</v>
      </c>
      <c r="AI377" s="354"/>
      <c r="AJ377" s="385">
        <f t="shared" si="277"/>
        <v>5</v>
      </c>
      <c r="AK377" s="353">
        <v>2</v>
      </c>
      <c r="AL377" s="354"/>
      <c r="AM377" s="385">
        <f t="shared" si="278"/>
        <v>8</v>
      </c>
      <c r="AN377" s="353">
        <v>2</v>
      </c>
      <c r="AO377" s="354"/>
      <c r="AP377" s="385">
        <f t="shared" si="279"/>
        <v>4</v>
      </c>
      <c r="AQ377" s="353">
        <v>0</v>
      </c>
      <c r="AR377" s="354"/>
      <c r="AS377" s="385">
        <f t="shared" si="280"/>
        <v>0</v>
      </c>
      <c r="AT377" s="353">
        <v>2</v>
      </c>
      <c r="AU377" s="354"/>
      <c r="AV377" s="385">
        <f t="shared" si="281"/>
        <v>6</v>
      </c>
      <c r="AW377" s="353">
        <v>2</v>
      </c>
      <c r="AX377" s="354"/>
      <c r="AY377" s="385">
        <f t="shared" si="282"/>
        <v>4</v>
      </c>
      <c r="AZ377" s="353">
        <v>2</v>
      </c>
      <c r="BA377" s="354"/>
      <c r="BB377" s="385">
        <f t="shared" si="283"/>
        <v>6</v>
      </c>
      <c r="BC377" s="353">
        <v>2</v>
      </c>
      <c r="BD377" s="354"/>
      <c r="BE377" s="385">
        <f t="shared" si="284"/>
        <v>8</v>
      </c>
      <c r="BF377" s="353">
        <v>2</v>
      </c>
      <c r="BG377" s="354"/>
      <c r="BH377" s="385">
        <f t="shared" si="285"/>
        <v>4</v>
      </c>
      <c r="BI377" s="353">
        <v>2</v>
      </c>
      <c r="BJ377" s="354"/>
      <c r="BK377" s="385">
        <f t="shared" si="286"/>
        <v>2</v>
      </c>
      <c r="BL377" s="356">
        <v>2</v>
      </c>
      <c r="BM377" s="357">
        <f t="shared" si="287"/>
        <v>166</v>
      </c>
      <c r="BO377" s="357">
        <f t="shared" si="206"/>
        <v>28</v>
      </c>
      <c r="BP377" s="357">
        <f t="shared" si="207"/>
        <v>44</v>
      </c>
      <c r="BQ377" s="357">
        <f t="shared" si="208"/>
        <v>46</v>
      </c>
      <c r="BR377" s="357">
        <f t="shared" si="209"/>
        <v>48</v>
      </c>
      <c r="BT377" s="331"/>
    </row>
    <row r="378" spans="1:72" ht="26.25" x14ac:dyDescent="0.25">
      <c r="A378" s="326"/>
      <c r="B378" s="73" t="s">
        <v>330</v>
      </c>
      <c r="C378" s="249"/>
      <c r="D378" s="353">
        <v>1</v>
      </c>
      <c r="E378" s="354"/>
      <c r="F378" s="385">
        <f t="shared" si="267"/>
        <v>5</v>
      </c>
      <c r="G378" s="353">
        <v>0</v>
      </c>
      <c r="H378" s="354"/>
      <c r="I378" s="385">
        <f t="shared" si="268"/>
        <v>0</v>
      </c>
      <c r="J378" s="353">
        <v>4</v>
      </c>
      <c r="K378" s="354"/>
      <c r="L378" s="385">
        <f t="shared" si="269"/>
        <v>8</v>
      </c>
      <c r="M378" s="353">
        <v>1</v>
      </c>
      <c r="N378" s="354"/>
      <c r="O378" s="385">
        <f t="shared" si="270"/>
        <v>3</v>
      </c>
      <c r="P378" s="353">
        <v>0</v>
      </c>
      <c r="Q378" s="354"/>
      <c r="R378" s="385">
        <f t="shared" si="271"/>
        <v>0</v>
      </c>
      <c r="S378" s="353">
        <v>2</v>
      </c>
      <c r="T378" s="354"/>
      <c r="U378" s="385">
        <f t="shared" si="272"/>
        <v>10</v>
      </c>
      <c r="V378" s="353">
        <v>2</v>
      </c>
      <c r="W378" s="354"/>
      <c r="X378" s="385">
        <f t="shared" si="273"/>
        <v>6</v>
      </c>
      <c r="Y378" s="353">
        <v>1</v>
      </c>
      <c r="Z378" s="354"/>
      <c r="AA378" s="385">
        <f t="shared" si="274"/>
        <v>1</v>
      </c>
      <c r="AB378" s="353">
        <v>0</v>
      </c>
      <c r="AC378" s="354"/>
      <c r="AD378" s="385">
        <f t="shared" si="275"/>
        <v>0</v>
      </c>
      <c r="AE378" s="353">
        <v>3</v>
      </c>
      <c r="AF378" s="354"/>
      <c r="AG378" s="385">
        <f t="shared" si="276"/>
        <v>9</v>
      </c>
      <c r="AH378" s="353">
        <v>2</v>
      </c>
      <c r="AI378" s="354"/>
      <c r="AJ378" s="385">
        <f t="shared" si="277"/>
        <v>10</v>
      </c>
      <c r="AK378" s="353">
        <v>3</v>
      </c>
      <c r="AL378" s="354"/>
      <c r="AM378" s="385">
        <f t="shared" si="278"/>
        <v>12</v>
      </c>
      <c r="AN378" s="353">
        <v>1</v>
      </c>
      <c r="AO378" s="354"/>
      <c r="AP378" s="385">
        <f t="shared" si="279"/>
        <v>2</v>
      </c>
      <c r="AQ378" s="353">
        <v>1</v>
      </c>
      <c r="AR378" s="354"/>
      <c r="AS378" s="385">
        <f t="shared" si="280"/>
        <v>3</v>
      </c>
      <c r="AT378" s="353">
        <v>3</v>
      </c>
      <c r="AU378" s="354"/>
      <c r="AV378" s="385">
        <f t="shared" si="281"/>
        <v>9</v>
      </c>
      <c r="AW378" s="353">
        <v>3</v>
      </c>
      <c r="AX378" s="354"/>
      <c r="AY378" s="385">
        <f t="shared" si="282"/>
        <v>6</v>
      </c>
      <c r="AZ378" s="353">
        <v>4</v>
      </c>
      <c r="BA378" s="354"/>
      <c r="BB378" s="385">
        <f t="shared" si="283"/>
        <v>12</v>
      </c>
      <c r="BC378" s="353">
        <v>4</v>
      </c>
      <c r="BD378" s="354"/>
      <c r="BE378" s="385">
        <f t="shared" si="284"/>
        <v>16</v>
      </c>
      <c r="BF378" s="353">
        <v>3</v>
      </c>
      <c r="BG378" s="354"/>
      <c r="BH378" s="385">
        <f t="shared" si="285"/>
        <v>6</v>
      </c>
      <c r="BI378" s="353">
        <v>3</v>
      </c>
      <c r="BJ378" s="354"/>
      <c r="BK378" s="385">
        <f t="shared" si="286"/>
        <v>3</v>
      </c>
      <c r="BL378" s="356">
        <v>3</v>
      </c>
      <c r="BM378" s="357">
        <f t="shared" si="287"/>
        <v>363</v>
      </c>
      <c r="BO378" s="357">
        <f t="shared" si="206"/>
        <v>48</v>
      </c>
      <c r="BP378" s="357">
        <f t="shared" si="207"/>
        <v>78</v>
      </c>
      <c r="BQ378" s="357">
        <f t="shared" si="208"/>
        <v>108</v>
      </c>
      <c r="BR378" s="357">
        <f t="shared" si="209"/>
        <v>129</v>
      </c>
      <c r="BT378" s="329"/>
    </row>
    <row r="379" spans="1:72" x14ac:dyDescent="0.25">
      <c r="A379" s="326"/>
      <c r="B379" s="73" t="s">
        <v>331</v>
      </c>
      <c r="C379" s="249"/>
      <c r="D379" s="353">
        <v>1</v>
      </c>
      <c r="E379" s="354"/>
      <c r="F379" s="385">
        <f t="shared" si="267"/>
        <v>5</v>
      </c>
      <c r="G379" s="353">
        <v>0</v>
      </c>
      <c r="H379" s="354"/>
      <c r="I379" s="385">
        <f t="shared" si="268"/>
        <v>0</v>
      </c>
      <c r="J379" s="353">
        <v>2</v>
      </c>
      <c r="K379" s="354"/>
      <c r="L379" s="385">
        <f t="shared" si="269"/>
        <v>4</v>
      </c>
      <c r="M379" s="353">
        <v>0</v>
      </c>
      <c r="N379" s="354"/>
      <c r="O379" s="385">
        <f t="shared" si="270"/>
        <v>0</v>
      </c>
      <c r="P379" s="353">
        <v>0</v>
      </c>
      <c r="Q379" s="354"/>
      <c r="R379" s="385">
        <f t="shared" si="271"/>
        <v>0</v>
      </c>
      <c r="S379" s="353">
        <v>0</v>
      </c>
      <c r="T379" s="354"/>
      <c r="U379" s="385">
        <f t="shared" si="272"/>
        <v>0</v>
      </c>
      <c r="V379" s="353">
        <v>4</v>
      </c>
      <c r="W379" s="354"/>
      <c r="X379" s="385">
        <f t="shared" si="273"/>
        <v>12</v>
      </c>
      <c r="Y379" s="353">
        <v>0</v>
      </c>
      <c r="Z379" s="354"/>
      <c r="AA379" s="385">
        <f t="shared" si="274"/>
        <v>0</v>
      </c>
      <c r="AB379" s="353">
        <v>0</v>
      </c>
      <c r="AC379" s="354"/>
      <c r="AD379" s="385">
        <f t="shared" si="275"/>
        <v>0</v>
      </c>
      <c r="AE379" s="353">
        <v>0</v>
      </c>
      <c r="AF379" s="354"/>
      <c r="AG379" s="385">
        <f t="shared" si="276"/>
        <v>0</v>
      </c>
      <c r="AH379" s="353">
        <v>1</v>
      </c>
      <c r="AI379" s="354"/>
      <c r="AJ379" s="385">
        <f t="shared" si="277"/>
        <v>5</v>
      </c>
      <c r="AK379" s="353">
        <v>2</v>
      </c>
      <c r="AL379" s="354"/>
      <c r="AM379" s="385">
        <f t="shared" si="278"/>
        <v>8</v>
      </c>
      <c r="AN379" s="353">
        <v>0</v>
      </c>
      <c r="AO379" s="354"/>
      <c r="AP379" s="385">
        <f t="shared" si="279"/>
        <v>0</v>
      </c>
      <c r="AQ379" s="353">
        <v>0</v>
      </c>
      <c r="AR379" s="354"/>
      <c r="AS379" s="385">
        <f t="shared" si="280"/>
        <v>0</v>
      </c>
      <c r="AT379" s="353">
        <v>0</v>
      </c>
      <c r="AU379" s="354"/>
      <c r="AV379" s="385">
        <f t="shared" si="281"/>
        <v>0</v>
      </c>
      <c r="AW379" s="353">
        <v>3</v>
      </c>
      <c r="AX379" s="354"/>
      <c r="AY379" s="385">
        <f t="shared" si="282"/>
        <v>6</v>
      </c>
      <c r="AZ379" s="353">
        <v>4</v>
      </c>
      <c r="BA379" s="354"/>
      <c r="BB379" s="385">
        <f t="shared" si="283"/>
        <v>12</v>
      </c>
      <c r="BC379" s="353">
        <v>4</v>
      </c>
      <c r="BD379" s="354"/>
      <c r="BE379" s="385">
        <f t="shared" si="284"/>
        <v>16</v>
      </c>
      <c r="BF379" s="353">
        <v>1</v>
      </c>
      <c r="BG379" s="354"/>
      <c r="BH379" s="385">
        <f t="shared" si="285"/>
        <v>2</v>
      </c>
      <c r="BI379" s="353">
        <v>1</v>
      </c>
      <c r="BJ379" s="354"/>
      <c r="BK379" s="385">
        <f t="shared" si="286"/>
        <v>1</v>
      </c>
      <c r="BL379" s="356">
        <v>3</v>
      </c>
      <c r="BM379" s="357">
        <f t="shared" si="287"/>
        <v>213</v>
      </c>
      <c r="BO379" s="357">
        <f t="shared" si="206"/>
        <v>27</v>
      </c>
      <c r="BP379" s="357">
        <f t="shared" si="207"/>
        <v>36</v>
      </c>
      <c r="BQ379" s="357">
        <f t="shared" si="208"/>
        <v>39</v>
      </c>
      <c r="BR379" s="357">
        <f t="shared" si="209"/>
        <v>111</v>
      </c>
      <c r="BT379" s="329"/>
    </row>
    <row r="380" spans="1:72" x14ac:dyDescent="0.25">
      <c r="A380" s="326"/>
      <c r="B380" s="74" t="s">
        <v>314</v>
      </c>
      <c r="C380" s="249"/>
      <c r="D380" s="353">
        <v>1</v>
      </c>
      <c r="E380" s="354"/>
      <c r="F380" s="385">
        <f t="shared" si="267"/>
        <v>5</v>
      </c>
      <c r="G380" s="353">
        <v>0</v>
      </c>
      <c r="H380" s="354"/>
      <c r="I380" s="385">
        <f t="shared" si="268"/>
        <v>0</v>
      </c>
      <c r="J380" s="353">
        <v>1</v>
      </c>
      <c r="K380" s="354"/>
      <c r="L380" s="385">
        <f t="shared" si="269"/>
        <v>2</v>
      </c>
      <c r="M380" s="353">
        <v>0</v>
      </c>
      <c r="N380" s="354"/>
      <c r="O380" s="385">
        <f t="shared" si="270"/>
        <v>0</v>
      </c>
      <c r="P380" s="353">
        <v>0</v>
      </c>
      <c r="Q380" s="354"/>
      <c r="R380" s="385">
        <f t="shared" si="271"/>
        <v>0</v>
      </c>
      <c r="S380" s="353">
        <v>1</v>
      </c>
      <c r="T380" s="354"/>
      <c r="U380" s="385">
        <f t="shared" si="272"/>
        <v>5</v>
      </c>
      <c r="V380" s="353">
        <v>0</v>
      </c>
      <c r="W380" s="354"/>
      <c r="X380" s="385">
        <f t="shared" si="273"/>
        <v>0</v>
      </c>
      <c r="Y380" s="353">
        <v>0</v>
      </c>
      <c r="Z380" s="354"/>
      <c r="AA380" s="385">
        <f t="shared" si="274"/>
        <v>0</v>
      </c>
      <c r="AB380" s="353">
        <v>0</v>
      </c>
      <c r="AC380" s="354"/>
      <c r="AD380" s="385">
        <f t="shared" si="275"/>
        <v>0</v>
      </c>
      <c r="AE380" s="353">
        <v>1</v>
      </c>
      <c r="AF380" s="354"/>
      <c r="AG380" s="385">
        <f t="shared" si="276"/>
        <v>3</v>
      </c>
      <c r="AH380" s="353">
        <v>2</v>
      </c>
      <c r="AI380" s="354"/>
      <c r="AJ380" s="385">
        <f t="shared" si="277"/>
        <v>10</v>
      </c>
      <c r="AK380" s="353">
        <v>4</v>
      </c>
      <c r="AL380" s="354"/>
      <c r="AM380" s="385">
        <f t="shared" si="278"/>
        <v>16</v>
      </c>
      <c r="AN380" s="353">
        <v>3</v>
      </c>
      <c r="AO380" s="354"/>
      <c r="AP380" s="385">
        <f t="shared" si="279"/>
        <v>6</v>
      </c>
      <c r="AQ380" s="353">
        <v>0</v>
      </c>
      <c r="AR380" s="354"/>
      <c r="AS380" s="385">
        <f t="shared" si="280"/>
        <v>0</v>
      </c>
      <c r="AT380" s="353">
        <v>3</v>
      </c>
      <c r="AU380" s="354"/>
      <c r="AV380" s="385">
        <f t="shared" si="281"/>
        <v>9</v>
      </c>
      <c r="AW380" s="353">
        <v>2</v>
      </c>
      <c r="AX380" s="354"/>
      <c r="AY380" s="385">
        <f t="shared" si="282"/>
        <v>4</v>
      </c>
      <c r="AZ380" s="353">
        <v>3</v>
      </c>
      <c r="BA380" s="354"/>
      <c r="BB380" s="385">
        <f t="shared" si="283"/>
        <v>9</v>
      </c>
      <c r="BC380" s="353">
        <v>2</v>
      </c>
      <c r="BD380" s="354"/>
      <c r="BE380" s="385">
        <f t="shared" si="284"/>
        <v>8</v>
      </c>
      <c r="BF380" s="353">
        <v>0</v>
      </c>
      <c r="BG380" s="354"/>
      <c r="BH380" s="385">
        <f t="shared" si="285"/>
        <v>0</v>
      </c>
      <c r="BI380" s="353">
        <v>0</v>
      </c>
      <c r="BJ380" s="354"/>
      <c r="BK380" s="385">
        <f t="shared" si="286"/>
        <v>0</v>
      </c>
      <c r="BL380" s="356">
        <v>3</v>
      </c>
      <c r="BM380" s="357">
        <f t="shared" si="287"/>
        <v>231</v>
      </c>
      <c r="BO380" s="357">
        <f t="shared" si="206"/>
        <v>21</v>
      </c>
      <c r="BP380" s="357">
        <f t="shared" si="207"/>
        <v>24</v>
      </c>
      <c r="BQ380" s="357">
        <f t="shared" si="208"/>
        <v>123</v>
      </c>
      <c r="BR380" s="357">
        <f t="shared" si="209"/>
        <v>63</v>
      </c>
      <c r="BT380" s="329"/>
    </row>
    <row r="381" spans="1:72" x14ac:dyDescent="0.25">
      <c r="A381" s="326"/>
      <c r="B381" s="295"/>
      <c r="C381" s="249"/>
      <c r="D381" s="353"/>
      <c r="E381" s="354"/>
      <c r="F381" s="385">
        <f t="shared" si="267"/>
        <v>0</v>
      </c>
      <c r="G381" s="353"/>
      <c r="H381" s="354"/>
      <c r="I381" s="385">
        <f t="shared" si="268"/>
        <v>0</v>
      </c>
      <c r="J381" s="353"/>
      <c r="K381" s="354"/>
      <c r="L381" s="385">
        <f t="shared" si="269"/>
        <v>0</v>
      </c>
      <c r="M381" s="353"/>
      <c r="N381" s="354"/>
      <c r="O381" s="385">
        <f t="shared" si="270"/>
        <v>0</v>
      </c>
      <c r="P381" s="353"/>
      <c r="Q381" s="354"/>
      <c r="R381" s="385">
        <f t="shared" si="271"/>
        <v>0</v>
      </c>
      <c r="S381" s="353"/>
      <c r="T381" s="354"/>
      <c r="U381" s="385">
        <f t="shared" si="272"/>
        <v>0</v>
      </c>
      <c r="V381" s="353"/>
      <c r="W381" s="354"/>
      <c r="X381" s="385">
        <f t="shared" si="273"/>
        <v>0</v>
      </c>
      <c r="Y381" s="353"/>
      <c r="Z381" s="354"/>
      <c r="AA381" s="385">
        <f t="shared" si="274"/>
        <v>0</v>
      </c>
      <c r="AB381" s="353"/>
      <c r="AC381" s="354"/>
      <c r="AD381" s="385">
        <f t="shared" si="275"/>
        <v>0</v>
      </c>
      <c r="AE381" s="353"/>
      <c r="AF381" s="354"/>
      <c r="AG381" s="385">
        <f t="shared" si="276"/>
        <v>0</v>
      </c>
      <c r="AH381" s="353"/>
      <c r="AI381" s="354"/>
      <c r="AJ381" s="385">
        <f t="shared" si="277"/>
        <v>0</v>
      </c>
      <c r="AK381" s="353"/>
      <c r="AL381" s="354"/>
      <c r="AM381" s="385">
        <f t="shared" si="278"/>
        <v>0</v>
      </c>
      <c r="AN381" s="353"/>
      <c r="AO381" s="354"/>
      <c r="AP381" s="385">
        <f t="shared" si="279"/>
        <v>0</v>
      </c>
      <c r="AQ381" s="353"/>
      <c r="AR381" s="354"/>
      <c r="AS381" s="385">
        <f t="shared" si="280"/>
        <v>0</v>
      </c>
      <c r="AT381" s="353"/>
      <c r="AU381" s="354"/>
      <c r="AV381" s="385">
        <f t="shared" si="281"/>
        <v>0</v>
      </c>
      <c r="AW381" s="353"/>
      <c r="AX381" s="354"/>
      <c r="AY381" s="385">
        <f t="shared" si="282"/>
        <v>0</v>
      </c>
      <c r="AZ381" s="353"/>
      <c r="BA381" s="354"/>
      <c r="BB381" s="385">
        <f t="shared" si="283"/>
        <v>0</v>
      </c>
      <c r="BC381" s="353"/>
      <c r="BD381" s="354"/>
      <c r="BE381" s="385">
        <f t="shared" si="284"/>
        <v>0</v>
      </c>
      <c r="BF381" s="353"/>
      <c r="BG381" s="354"/>
      <c r="BH381" s="385">
        <f t="shared" si="285"/>
        <v>0</v>
      </c>
      <c r="BI381" s="353"/>
      <c r="BJ381" s="354"/>
      <c r="BK381" s="385">
        <f t="shared" si="286"/>
        <v>0</v>
      </c>
      <c r="BL381" s="356"/>
      <c r="BM381" s="357">
        <f t="shared" si="287"/>
        <v>0</v>
      </c>
      <c r="BO381" s="357">
        <f t="shared" si="206"/>
        <v>0</v>
      </c>
      <c r="BP381" s="357">
        <f t="shared" si="207"/>
        <v>0</v>
      </c>
      <c r="BQ381" s="357">
        <f t="shared" si="208"/>
        <v>0</v>
      </c>
      <c r="BR381" s="357">
        <f t="shared" si="209"/>
        <v>0</v>
      </c>
      <c r="BT381" s="329"/>
    </row>
    <row r="382" spans="1:72" x14ac:dyDescent="0.25">
      <c r="A382" s="326"/>
      <c r="B382" s="295"/>
      <c r="C382" s="249"/>
      <c r="D382" s="353"/>
      <c r="E382" s="354"/>
      <c r="F382" s="385">
        <f t="shared" si="267"/>
        <v>0</v>
      </c>
      <c r="G382" s="353"/>
      <c r="H382" s="354"/>
      <c r="I382" s="385">
        <f t="shared" si="268"/>
        <v>0</v>
      </c>
      <c r="J382" s="353"/>
      <c r="K382" s="354"/>
      <c r="L382" s="385">
        <f t="shared" si="269"/>
        <v>0</v>
      </c>
      <c r="M382" s="353"/>
      <c r="N382" s="354"/>
      <c r="O382" s="385">
        <f t="shared" si="270"/>
        <v>0</v>
      </c>
      <c r="P382" s="353"/>
      <c r="Q382" s="354"/>
      <c r="R382" s="385">
        <f t="shared" si="271"/>
        <v>0</v>
      </c>
      <c r="S382" s="353"/>
      <c r="T382" s="354"/>
      <c r="U382" s="385">
        <f t="shared" si="272"/>
        <v>0</v>
      </c>
      <c r="V382" s="353"/>
      <c r="W382" s="354"/>
      <c r="X382" s="385">
        <f t="shared" si="273"/>
        <v>0</v>
      </c>
      <c r="Y382" s="353"/>
      <c r="Z382" s="354"/>
      <c r="AA382" s="385">
        <f t="shared" si="274"/>
        <v>0</v>
      </c>
      <c r="AB382" s="353"/>
      <c r="AC382" s="354"/>
      <c r="AD382" s="385">
        <f t="shared" si="275"/>
        <v>0</v>
      </c>
      <c r="AE382" s="353"/>
      <c r="AF382" s="354"/>
      <c r="AG382" s="385">
        <f t="shared" si="276"/>
        <v>0</v>
      </c>
      <c r="AH382" s="353"/>
      <c r="AI382" s="354"/>
      <c r="AJ382" s="385">
        <f t="shared" si="277"/>
        <v>0</v>
      </c>
      <c r="AK382" s="353"/>
      <c r="AL382" s="354"/>
      <c r="AM382" s="385">
        <f t="shared" si="278"/>
        <v>0</v>
      </c>
      <c r="AN382" s="353"/>
      <c r="AO382" s="354"/>
      <c r="AP382" s="385">
        <f t="shared" si="279"/>
        <v>0</v>
      </c>
      <c r="AQ382" s="353"/>
      <c r="AR382" s="354"/>
      <c r="AS382" s="385">
        <f t="shared" si="280"/>
        <v>0</v>
      </c>
      <c r="AT382" s="353"/>
      <c r="AU382" s="354"/>
      <c r="AV382" s="385">
        <f t="shared" si="281"/>
        <v>0</v>
      </c>
      <c r="AW382" s="353"/>
      <c r="AX382" s="354"/>
      <c r="AY382" s="385">
        <f t="shared" si="282"/>
        <v>0</v>
      </c>
      <c r="AZ382" s="353"/>
      <c r="BA382" s="354"/>
      <c r="BB382" s="385">
        <f t="shared" si="283"/>
        <v>0</v>
      </c>
      <c r="BC382" s="353"/>
      <c r="BD382" s="354"/>
      <c r="BE382" s="385">
        <f t="shared" si="284"/>
        <v>0</v>
      </c>
      <c r="BF382" s="353"/>
      <c r="BG382" s="354"/>
      <c r="BH382" s="385">
        <f t="shared" si="285"/>
        <v>0</v>
      </c>
      <c r="BI382" s="353"/>
      <c r="BJ382" s="354"/>
      <c r="BK382" s="385">
        <f t="shared" si="286"/>
        <v>0</v>
      </c>
      <c r="BL382" s="356"/>
      <c r="BM382" s="357">
        <f t="shared" si="287"/>
        <v>0</v>
      </c>
      <c r="BO382" s="357">
        <f t="shared" si="206"/>
        <v>0</v>
      </c>
      <c r="BP382" s="357">
        <f t="shared" si="207"/>
        <v>0</v>
      </c>
      <c r="BQ382" s="357">
        <f t="shared" si="208"/>
        <v>0</v>
      </c>
      <c r="BR382" s="357">
        <f t="shared" si="209"/>
        <v>0</v>
      </c>
      <c r="BT382" s="329"/>
    </row>
    <row r="383" spans="1:72" x14ac:dyDescent="0.25">
      <c r="A383" s="326"/>
      <c r="B383" s="295"/>
      <c r="C383" s="249"/>
      <c r="D383" s="353"/>
      <c r="E383" s="354"/>
      <c r="F383" s="385">
        <f t="shared" si="267"/>
        <v>0</v>
      </c>
      <c r="G383" s="353"/>
      <c r="H383" s="354"/>
      <c r="I383" s="385">
        <f t="shared" si="268"/>
        <v>0</v>
      </c>
      <c r="J383" s="353"/>
      <c r="K383" s="354"/>
      <c r="L383" s="385">
        <f t="shared" si="269"/>
        <v>0</v>
      </c>
      <c r="M383" s="353"/>
      <c r="N383" s="354"/>
      <c r="O383" s="385">
        <f t="shared" si="270"/>
        <v>0</v>
      </c>
      <c r="P383" s="353"/>
      <c r="Q383" s="354"/>
      <c r="R383" s="385">
        <f t="shared" si="271"/>
        <v>0</v>
      </c>
      <c r="S383" s="353"/>
      <c r="T383" s="354"/>
      <c r="U383" s="385">
        <f t="shared" si="272"/>
        <v>0</v>
      </c>
      <c r="V383" s="353"/>
      <c r="W383" s="354"/>
      <c r="X383" s="385">
        <f t="shared" si="273"/>
        <v>0</v>
      </c>
      <c r="Y383" s="353"/>
      <c r="Z383" s="354"/>
      <c r="AA383" s="385">
        <f t="shared" si="274"/>
        <v>0</v>
      </c>
      <c r="AB383" s="353"/>
      <c r="AC383" s="354"/>
      <c r="AD383" s="385">
        <f t="shared" si="275"/>
        <v>0</v>
      </c>
      <c r="AE383" s="353"/>
      <c r="AF383" s="354"/>
      <c r="AG383" s="385">
        <f t="shared" si="276"/>
        <v>0</v>
      </c>
      <c r="AH383" s="353"/>
      <c r="AI383" s="354"/>
      <c r="AJ383" s="385">
        <f t="shared" si="277"/>
        <v>0</v>
      </c>
      <c r="AK383" s="353"/>
      <c r="AL383" s="354"/>
      <c r="AM383" s="385">
        <f t="shared" si="278"/>
        <v>0</v>
      </c>
      <c r="AN383" s="353"/>
      <c r="AO383" s="354"/>
      <c r="AP383" s="385">
        <f t="shared" si="279"/>
        <v>0</v>
      </c>
      <c r="AQ383" s="353"/>
      <c r="AR383" s="354"/>
      <c r="AS383" s="385">
        <f t="shared" si="280"/>
        <v>0</v>
      </c>
      <c r="AT383" s="353"/>
      <c r="AU383" s="354"/>
      <c r="AV383" s="385">
        <f t="shared" si="281"/>
        <v>0</v>
      </c>
      <c r="AW383" s="353"/>
      <c r="AX383" s="354"/>
      <c r="AY383" s="385">
        <f t="shared" si="282"/>
        <v>0</v>
      </c>
      <c r="AZ383" s="353"/>
      <c r="BA383" s="354"/>
      <c r="BB383" s="385">
        <f t="shared" si="283"/>
        <v>0</v>
      </c>
      <c r="BC383" s="353"/>
      <c r="BD383" s="354"/>
      <c r="BE383" s="385">
        <f t="shared" si="284"/>
        <v>0</v>
      </c>
      <c r="BF383" s="353"/>
      <c r="BG383" s="354"/>
      <c r="BH383" s="385">
        <f t="shared" si="285"/>
        <v>0</v>
      </c>
      <c r="BI383" s="353"/>
      <c r="BJ383" s="354"/>
      <c r="BK383" s="385">
        <f t="shared" si="286"/>
        <v>0</v>
      </c>
      <c r="BL383" s="356"/>
      <c r="BM383" s="357">
        <f t="shared" si="287"/>
        <v>0</v>
      </c>
      <c r="BO383" s="357">
        <f t="shared" si="206"/>
        <v>0</v>
      </c>
      <c r="BP383" s="357">
        <f t="shared" si="207"/>
        <v>0</v>
      </c>
      <c r="BQ383" s="357">
        <f t="shared" si="208"/>
        <v>0</v>
      </c>
      <c r="BR383" s="357">
        <f t="shared" si="209"/>
        <v>0</v>
      </c>
      <c r="BT383" s="329"/>
    </row>
    <row r="384" spans="1:72" s="106" customFormat="1" x14ac:dyDescent="0.25">
      <c r="A384" s="326"/>
      <c r="B384" s="175"/>
      <c r="C384" s="164"/>
      <c r="D384" s="399"/>
      <c r="E384" s="400"/>
      <c r="F384" s="401"/>
      <c r="G384" s="399"/>
      <c r="H384" s="400"/>
      <c r="I384" s="401"/>
      <c r="J384" s="399"/>
      <c r="K384" s="400"/>
      <c r="L384" s="401"/>
      <c r="M384" s="399"/>
      <c r="N384" s="400"/>
      <c r="O384" s="401"/>
      <c r="P384" s="399"/>
      <c r="Q384" s="400"/>
      <c r="R384" s="401"/>
      <c r="S384" s="399"/>
      <c r="T384" s="400"/>
      <c r="U384" s="401"/>
      <c r="V384" s="399"/>
      <c r="W384" s="400"/>
      <c r="X384" s="401"/>
      <c r="Y384" s="399"/>
      <c r="Z384" s="400"/>
      <c r="AA384" s="401"/>
      <c r="AB384" s="399"/>
      <c r="AC384" s="400"/>
      <c r="AD384" s="401"/>
      <c r="AE384" s="399"/>
      <c r="AF384" s="400"/>
      <c r="AG384" s="401"/>
      <c r="AH384" s="399"/>
      <c r="AI384" s="400"/>
      <c r="AJ384" s="401"/>
      <c r="AK384" s="399"/>
      <c r="AL384" s="400"/>
      <c r="AM384" s="401"/>
      <c r="AN384" s="399"/>
      <c r="AO384" s="400"/>
      <c r="AP384" s="401"/>
      <c r="AQ384" s="399"/>
      <c r="AR384" s="400"/>
      <c r="AS384" s="401"/>
      <c r="AT384" s="399"/>
      <c r="AU384" s="400"/>
      <c r="AV384" s="401"/>
      <c r="AW384" s="399"/>
      <c r="AX384" s="400"/>
      <c r="AY384" s="401"/>
      <c r="AZ384" s="399"/>
      <c r="BA384" s="400"/>
      <c r="BB384" s="401"/>
      <c r="BC384" s="399"/>
      <c r="BD384" s="400"/>
      <c r="BE384" s="401"/>
      <c r="BF384" s="399"/>
      <c r="BG384" s="400"/>
      <c r="BH384" s="401"/>
      <c r="BI384" s="399"/>
      <c r="BJ384" s="400"/>
      <c r="BK384" s="401"/>
      <c r="BL384" s="400"/>
      <c r="BM384" s="376"/>
      <c r="BN384" s="221"/>
      <c r="BO384" s="357"/>
      <c r="BP384" s="357"/>
      <c r="BQ384" s="357"/>
      <c r="BR384" s="357"/>
      <c r="BT384" s="329"/>
    </row>
    <row r="385" spans="1:72" x14ac:dyDescent="0.25">
      <c r="A385" s="326"/>
      <c r="B385" s="307" t="s">
        <v>419</v>
      </c>
      <c r="C385" s="28" t="s">
        <v>294</v>
      </c>
      <c r="D385" s="357"/>
      <c r="E385" s="352"/>
      <c r="F385" s="352"/>
      <c r="G385" s="357"/>
      <c r="H385" s="352"/>
      <c r="I385" s="352"/>
      <c r="J385" s="357"/>
      <c r="K385" s="352"/>
      <c r="L385" s="352"/>
      <c r="M385" s="357"/>
      <c r="N385" s="352"/>
      <c r="O385" s="352"/>
      <c r="P385" s="357"/>
      <c r="Q385" s="352"/>
      <c r="R385" s="352"/>
      <c r="S385" s="357"/>
      <c r="T385" s="352"/>
      <c r="U385" s="352"/>
      <c r="V385" s="357"/>
      <c r="W385" s="352"/>
      <c r="X385" s="352"/>
      <c r="Y385" s="357"/>
      <c r="Z385" s="352"/>
      <c r="AA385" s="352"/>
      <c r="AB385" s="357"/>
      <c r="AC385" s="352"/>
      <c r="AD385" s="352"/>
      <c r="AE385" s="357"/>
      <c r="AF385" s="352"/>
      <c r="AG385" s="352"/>
      <c r="AH385" s="357"/>
      <c r="AI385" s="352"/>
      <c r="AJ385" s="352"/>
      <c r="AK385" s="357"/>
      <c r="AL385" s="352"/>
      <c r="AM385" s="352"/>
      <c r="AN385" s="357"/>
      <c r="AO385" s="352"/>
      <c r="AP385" s="352"/>
      <c r="AQ385" s="357"/>
      <c r="AR385" s="352"/>
      <c r="AS385" s="352"/>
      <c r="AT385" s="357"/>
      <c r="AU385" s="352"/>
      <c r="AV385" s="352"/>
      <c r="AW385" s="357"/>
      <c r="AX385" s="352"/>
      <c r="AY385" s="352"/>
      <c r="AZ385" s="357"/>
      <c r="BA385" s="352"/>
      <c r="BB385" s="352"/>
      <c r="BC385" s="357"/>
      <c r="BD385" s="352"/>
      <c r="BE385" s="352"/>
      <c r="BF385" s="357"/>
      <c r="BG385" s="352"/>
      <c r="BH385" s="352"/>
      <c r="BI385" s="357"/>
      <c r="BJ385" s="352"/>
      <c r="BK385" s="352"/>
      <c r="BL385" s="352"/>
      <c r="BM385" s="357"/>
      <c r="BO385" s="357"/>
      <c r="BP385" s="357"/>
      <c r="BQ385" s="357"/>
      <c r="BR385" s="357"/>
      <c r="BT385" s="329"/>
    </row>
    <row r="386" spans="1:72" x14ac:dyDescent="0.25">
      <c r="A386" s="326"/>
      <c r="B386" s="45" t="s">
        <v>316</v>
      </c>
      <c r="C386" s="249">
        <v>1</v>
      </c>
      <c r="D386" s="353">
        <v>1</v>
      </c>
      <c r="E386" s="354"/>
      <c r="F386" s="385">
        <f t="shared" si="267"/>
        <v>5</v>
      </c>
      <c r="G386" s="353">
        <v>2</v>
      </c>
      <c r="H386" s="354"/>
      <c r="I386" s="385">
        <f t="shared" ref="I386:I391" si="288">G386*H$10</f>
        <v>6</v>
      </c>
      <c r="J386" s="353">
        <v>0</v>
      </c>
      <c r="K386" s="354"/>
      <c r="L386" s="385">
        <f t="shared" ref="L386:L391" si="289">J386*K$10</f>
        <v>0</v>
      </c>
      <c r="M386" s="353">
        <v>1</v>
      </c>
      <c r="N386" s="354"/>
      <c r="O386" s="385">
        <f t="shared" ref="O386:O391" si="290">M386*N$10</f>
        <v>3</v>
      </c>
      <c r="P386" s="353">
        <v>2</v>
      </c>
      <c r="Q386" s="354"/>
      <c r="R386" s="385">
        <f t="shared" ref="R386:R391" si="291">P386*Q$10</f>
        <v>4</v>
      </c>
      <c r="S386" s="353">
        <v>0</v>
      </c>
      <c r="T386" s="354"/>
      <c r="U386" s="385">
        <f t="shared" ref="U386:U391" si="292">S386*T$10</f>
        <v>0</v>
      </c>
      <c r="V386" s="353">
        <v>0</v>
      </c>
      <c r="W386" s="354"/>
      <c r="X386" s="385">
        <f t="shared" ref="X386:X391" si="293">V386*W$10</f>
        <v>0</v>
      </c>
      <c r="Y386" s="353">
        <v>2</v>
      </c>
      <c r="Z386" s="354"/>
      <c r="AA386" s="385">
        <f t="shared" ref="AA386:AA391" si="294">Y386*Z$10</f>
        <v>2</v>
      </c>
      <c r="AB386" s="353">
        <v>1</v>
      </c>
      <c r="AC386" s="354"/>
      <c r="AD386" s="385">
        <f t="shared" ref="AD386:AD391" si="295">AB386*AC$10</f>
        <v>2</v>
      </c>
      <c r="AE386" s="353">
        <v>2</v>
      </c>
      <c r="AF386" s="354"/>
      <c r="AG386" s="385">
        <f t="shared" ref="AG386:AG391" si="296">AE386*AF$10</f>
        <v>6</v>
      </c>
      <c r="AH386" s="353">
        <v>0</v>
      </c>
      <c r="AI386" s="354"/>
      <c r="AJ386" s="385">
        <f t="shared" ref="AJ386:AJ391" si="297">AH386*AI$10</f>
        <v>0</v>
      </c>
      <c r="AK386" s="353">
        <v>0</v>
      </c>
      <c r="AL386" s="354"/>
      <c r="AM386" s="385">
        <f t="shared" ref="AM386:AM391" si="298">AK386*AL$10</f>
        <v>0</v>
      </c>
      <c r="AN386" s="353">
        <v>0</v>
      </c>
      <c r="AO386" s="354"/>
      <c r="AP386" s="385">
        <f t="shared" ref="AP386:AP391" si="299">AN386*AO$10</f>
        <v>0</v>
      </c>
      <c r="AQ386" s="353">
        <v>0</v>
      </c>
      <c r="AR386" s="354"/>
      <c r="AS386" s="385">
        <f t="shared" ref="AS386:AS391" si="300">AQ386*AR$10</f>
        <v>0</v>
      </c>
      <c r="AT386" s="353">
        <v>0</v>
      </c>
      <c r="AU386" s="354"/>
      <c r="AV386" s="385">
        <f t="shared" ref="AV386:AV391" si="301">AT386*AU$10</f>
        <v>0</v>
      </c>
      <c r="AW386" s="353">
        <v>1</v>
      </c>
      <c r="AX386" s="354"/>
      <c r="AY386" s="385">
        <f t="shared" ref="AY386:AY391" si="302">AW386*AX$10</f>
        <v>2</v>
      </c>
      <c r="AZ386" s="353">
        <v>1</v>
      </c>
      <c r="BA386" s="354"/>
      <c r="BB386" s="385">
        <f t="shared" ref="BB386:BB391" si="303">AZ386*BA$10</f>
        <v>3</v>
      </c>
      <c r="BC386" s="353">
        <v>1</v>
      </c>
      <c r="BD386" s="354"/>
      <c r="BE386" s="385">
        <f t="shared" ref="BE386:BE391" si="304">BC386*BD$10</f>
        <v>4</v>
      </c>
      <c r="BF386" s="353">
        <v>1</v>
      </c>
      <c r="BG386" s="354"/>
      <c r="BH386" s="385">
        <f t="shared" ref="BH386:BH391" si="305">BF386*BG$10</f>
        <v>2</v>
      </c>
      <c r="BI386" s="353">
        <v>0</v>
      </c>
      <c r="BJ386" s="354"/>
      <c r="BK386" s="385">
        <f t="shared" ref="BK386:BK391" si="306">BI386*BJ$10</f>
        <v>0</v>
      </c>
      <c r="BL386" s="356">
        <v>2</v>
      </c>
      <c r="BM386" s="357">
        <f t="shared" ref="BM386:BM391" si="307">(F386+I386+L386+O386+R386+U386+X386+AA386+AD386+AG386+AJ386+AM386+AP386+AS386+AV386+AY386+BB386+BE386+BH386+BK386)*BL386</f>
        <v>78</v>
      </c>
      <c r="BO386" s="357">
        <f t="shared" si="206"/>
        <v>36</v>
      </c>
      <c r="BP386" s="357">
        <f t="shared" si="207"/>
        <v>20</v>
      </c>
      <c r="BQ386" s="357">
        <f t="shared" si="208"/>
        <v>0</v>
      </c>
      <c r="BR386" s="357">
        <f t="shared" si="209"/>
        <v>22</v>
      </c>
      <c r="BT386" s="331"/>
    </row>
    <row r="387" spans="1:72" x14ac:dyDescent="0.25">
      <c r="A387" s="326"/>
      <c r="B387" s="46" t="s">
        <v>317</v>
      </c>
      <c r="C387" s="249"/>
      <c r="D387" s="353">
        <v>1</v>
      </c>
      <c r="E387" s="354"/>
      <c r="F387" s="385">
        <f t="shared" si="267"/>
        <v>5</v>
      </c>
      <c r="G387" s="353">
        <v>1</v>
      </c>
      <c r="H387" s="354"/>
      <c r="I387" s="385">
        <f t="shared" si="288"/>
        <v>3</v>
      </c>
      <c r="J387" s="353">
        <v>1</v>
      </c>
      <c r="K387" s="354"/>
      <c r="L387" s="385">
        <f t="shared" si="289"/>
        <v>2</v>
      </c>
      <c r="M387" s="353">
        <v>0</v>
      </c>
      <c r="N387" s="354"/>
      <c r="O387" s="385">
        <f t="shared" si="290"/>
        <v>0</v>
      </c>
      <c r="P387" s="353">
        <v>0</v>
      </c>
      <c r="Q387" s="354"/>
      <c r="R387" s="385">
        <f t="shared" si="291"/>
        <v>0</v>
      </c>
      <c r="S387" s="353">
        <v>0</v>
      </c>
      <c r="T387" s="354"/>
      <c r="U387" s="385">
        <f t="shared" si="292"/>
        <v>0</v>
      </c>
      <c r="V387" s="353">
        <v>0</v>
      </c>
      <c r="W387" s="354"/>
      <c r="X387" s="385">
        <f t="shared" si="293"/>
        <v>0</v>
      </c>
      <c r="Y387" s="353">
        <v>1</v>
      </c>
      <c r="Z387" s="354"/>
      <c r="AA387" s="385">
        <f t="shared" si="294"/>
        <v>1</v>
      </c>
      <c r="AB387" s="353">
        <v>1</v>
      </c>
      <c r="AC387" s="354"/>
      <c r="AD387" s="385">
        <f t="shared" si="295"/>
        <v>2</v>
      </c>
      <c r="AE387" s="353">
        <v>2</v>
      </c>
      <c r="AF387" s="354"/>
      <c r="AG387" s="385">
        <f t="shared" si="296"/>
        <v>6</v>
      </c>
      <c r="AH387" s="353">
        <v>0</v>
      </c>
      <c r="AI387" s="354"/>
      <c r="AJ387" s="385">
        <f t="shared" si="297"/>
        <v>0</v>
      </c>
      <c r="AK387" s="353">
        <v>0</v>
      </c>
      <c r="AL387" s="354"/>
      <c r="AM387" s="385">
        <f t="shared" si="298"/>
        <v>0</v>
      </c>
      <c r="AN387" s="353">
        <v>0</v>
      </c>
      <c r="AO387" s="354"/>
      <c r="AP387" s="385">
        <f t="shared" si="299"/>
        <v>0</v>
      </c>
      <c r="AQ387" s="353">
        <v>0</v>
      </c>
      <c r="AR387" s="354"/>
      <c r="AS387" s="385">
        <f t="shared" si="300"/>
        <v>0</v>
      </c>
      <c r="AT387" s="353">
        <v>0</v>
      </c>
      <c r="AU387" s="354"/>
      <c r="AV387" s="385">
        <f t="shared" si="301"/>
        <v>0</v>
      </c>
      <c r="AW387" s="353">
        <v>1</v>
      </c>
      <c r="AX387" s="354"/>
      <c r="AY387" s="385">
        <f t="shared" si="302"/>
        <v>2</v>
      </c>
      <c r="AZ387" s="353">
        <v>2</v>
      </c>
      <c r="BA387" s="354"/>
      <c r="BB387" s="385">
        <f t="shared" si="303"/>
        <v>6</v>
      </c>
      <c r="BC387" s="353">
        <v>1</v>
      </c>
      <c r="BD387" s="354"/>
      <c r="BE387" s="385">
        <f t="shared" si="304"/>
        <v>4</v>
      </c>
      <c r="BF387" s="353">
        <v>0</v>
      </c>
      <c r="BG387" s="354"/>
      <c r="BH387" s="385">
        <f t="shared" si="305"/>
        <v>0</v>
      </c>
      <c r="BI387" s="353">
        <v>0</v>
      </c>
      <c r="BJ387" s="354"/>
      <c r="BK387" s="385">
        <f t="shared" si="306"/>
        <v>0</v>
      </c>
      <c r="BL387" s="356">
        <v>3</v>
      </c>
      <c r="BM387" s="357">
        <f t="shared" si="307"/>
        <v>93</v>
      </c>
      <c r="BO387" s="357">
        <f t="shared" si="206"/>
        <v>30</v>
      </c>
      <c r="BP387" s="357">
        <f t="shared" si="207"/>
        <v>27</v>
      </c>
      <c r="BQ387" s="357">
        <f t="shared" si="208"/>
        <v>0</v>
      </c>
      <c r="BR387" s="357">
        <f t="shared" si="209"/>
        <v>36</v>
      </c>
      <c r="BT387" s="329"/>
    </row>
    <row r="388" spans="1:72" ht="26.25" x14ac:dyDescent="0.25">
      <c r="A388" s="326"/>
      <c r="B388" s="46" t="s">
        <v>318</v>
      </c>
      <c r="C388" s="249"/>
      <c r="D388" s="353">
        <v>1</v>
      </c>
      <c r="E388" s="354"/>
      <c r="F388" s="385">
        <f t="shared" si="267"/>
        <v>5</v>
      </c>
      <c r="G388" s="353">
        <v>2</v>
      </c>
      <c r="H388" s="354"/>
      <c r="I388" s="385">
        <f t="shared" si="288"/>
        <v>6</v>
      </c>
      <c r="J388" s="353">
        <v>3</v>
      </c>
      <c r="K388" s="354"/>
      <c r="L388" s="385">
        <f t="shared" si="289"/>
        <v>6</v>
      </c>
      <c r="M388" s="353">
        <v>3</v>
      </c>
      <c r="N388" s="354"/>
      <c r="O388" s="385">
        <f t="shared" si="290"/>
        <v>9</v>
      </c>
      <c r="P388" s="353">
        <v>2</v>
      </c>
      <c r="Q388" s="354"/>
      <c r="R388" s="385">
        <f t="shared" si="291"/>
        <v>4</v>
      </c>
      <c r="S388" s="353">
        <v>0</v>
      </c>
      <c r="T388" s="354"/>
      <c r="U388" s="385">
        <f t="shared" si="292"/>
        <v>0</v>
      </c>
      <c r="V388" s="353">
        <v>2</v>
      </c>
      <c r="W388" s="354"/>
      <c r="X388" s="385">
        <f t="shared" si="293"/>
        <v>6</v>
      </c>
      <c r="Y388" s="353">
        <v>1</v>
      </c>
      <c r="Z388" s="354"/>
      <c r="AA388" s="385">
        <f t="shared" si="294"/>
        <v>1</v>
      </c>
      <c r="AB388" s="353">
        <v>1</v>
      </c>
      <c r="AC388" s="354"/>
      <c r="AD388" s="385">
        <f t="shared" si="295"/>
        <v>2</v>
      </c>
      <c r="AE388" s="353">
        <v>3</v>
      </c>
      <c r="AF388" s="354"/>
      <c r="AG388" s="385">
        <f t="shared" si="296"/>
        <v>9</v>
      </c>
      <c r="AH388" s="353">
        <v>0</v>
      </c>
      <c r="AI388" s="354"/>
      <c r="AJ388" s="385">
        <f t="shared" si="297"/>
        <v>0</v>
      </c>
      <c r="AK388" s="353">
        <v>1</v>
      </c>
      <c r="AL388" s="354"/>
      <c r="AM388" s="385">
        <f t="shared" si="298"/>
        <v>4</v>
      </c>
      <c r="AN388" s="353">
        <v>1</v>
      </c>
      <c r="AO388" s="354"/>
      <c r="AP388" s="385">
        <f t="shared" si="299"/>
        <v>2</v>
      </c>
      <c r="AQ388" s="353">
        <v>0</v>
      </c>
      <c r="AR388" s="354"/>
      <c r="AS388" s="385">
        <f t="shared" si="300"/>
        <v>0</v>
      </c>
      <c r="AT388" s="353">
        <v>1</v>
      </c>
      <c r="AU388" s="354"/>
      <c r="AV388" s="385">
        <f t="shared" si="301"/>
        <v>3</v>
      </c>
      <c r="AW388" s="353">
        <v>2</v>
      </c>
      <c r="AX388" s="354"/>
      <c r="AY388" s="385">
        <f t="shared" si="302"/>
        <v>4</v>
      </c>
      <c r="AZ388" s="353">
        <v>3</v>
      </c>
      <c r="BA388" s="354"/>
      <c r="BB388" s="385">
        <f t="shared" si="303"/>
        <v>9</v>
      </c>
      <c r="BC388" s="353">
        <v>2</v>
      </c>
      <c r="BD388" s="354"/>
      <c r="BE388" s="385">
        <f t="shared" si="304"/>
        <v>8</v>
      </c>
      <c r="BF388" s="353">
        <v>2</v>
      </c>
      <c r="BG388" s="354"/>
      <c r="BH388" s="385">
        <f t="shared" si="305"/>
        <v>4</v>
      </c>
      <c r="BI388" s="353">
        <v>1</v>
      </c>
      <c r="BJ388" s="354"/>
      <c r="BK388" s="385">
        <f t="shared" si="306"/>
        <v>1</v>
      </c>
      <c r="BL388" s="356">
        <v>3</v>
      </c>
      <c r="BM388" s="357">
        <f t="shared" si="307"/>
        <v>249</v>
      </c>
      <c r="BO388" s="357">
        <f t="shared" si="206"/>
        <v>90</v>
      </c>
      <c r="BP388" s="357">
        <f t="shared" si="207"/>
        <v>54</v>
      </c>
      <c r="BQ388" s="357">
        <f t="shared" si="208"/>
        <v>27</v>
      </c>
      <c r="BR388" s="357">
        <f t="shared" si="209"/>
        <v>78</v>
      </c>
      <c r="BT388" s="329"/>
    </row>
    <row r="389" spans="1:72" x14ac:dyDescent="0.25">
      <c r="A389" s="326"/>
      <c r="B389" s="295"/>
      <c r="C389" s="249"/>
      <c r="D389" s="353"/>
      <c r="E389" s="354"/>
      <c r="F389" s="385">
        <f t="shared" si="267"/>
        <v>0</v>
      </c>
      <c r="G389" s="353"/>
      <c r="H389" s="354"/>
      <c r="I389" s="385">
        <f t="shared" si="288"/>
        <v>0</v>
      </c>
      <c r="J389" s="353"/>
      <c r="K389" s="354"/>
      <c r="L389" s="385">
        <f t="shared" si="289"/>
        <v>0</v>
      </c>
      <c r="M389" s="353"/>
      <c r="N389" s="354"/>
      <c r="O389" s="385">
        <f t="shared" si="290"/>
        <v>0</v>
      </c>
      <c r="P389" s="353"/>
      <c r="Q389" s="354"/>
      <c r="R389" s="385">
        <f t="shared" si="291"/>
        <v>0</v>
      </c>
      <c r="S389" s="353"/>
      <c r="T389" s="354"/>
      <c r="U389" s="385">
        <f t="shared" si="292"/>
        <v>0</v>
      </c>
      <c r="V389" s="353"/>
      <c r="W389" s="354"/>
      <c r="X389" s="385">
        <f t="shared" si="293"/>
        <v>0</v>
      </c>
      <c r="Y389" s="353"/>
      <c r="Z389" s="354"/>
      <c r="AA389" s="385">
        <f t="shared" si="294"/>
        <v>0</v>
      </c>
      <c r="AB389" s="353"/>
      <c r="AC389" s="354"/>
      <c r="AD389" s="385">
        <f t="shared" si="295"/>
        <v>0</v>
      </c>
      <c r="AE389" s="353"/>
      <c r="AF389" s="354"/>
      <c r="AG389" s="385">
        <f t="shared" si="296"/>
        <v>0</v>
      </c>
      <c r="AH389" s="353"/>
      <c r="AI389" s="354"/>
      <c r="AJ389" s="385">
        <f t="shared" si="297"/>
        <v>0</v>
      </c>
      <c r="AK389" s="353"/>
      <c r="AL389" s="354"/>
      <c r="AM389" s="385">
        <f t="shared" si="298"/>
        <v>0</v>
      </c>
      <c r="AN389" s="353"/>
      <c r="AO389" s="354"/>
      <c r="AP389" s="385">
        <f t="shared" si="299"/>
        <v>0</v>
      </c>
      <c r="AQ389" s="353"/>
      <c r="AR389" s="354"/>
      <c r="AS389" s="385">
        <f t="shared" si="300"/>
        <v>0</v>
      </c>
      <c r="AT389" s="353"/>
      <c r="AU389" s="354"/>
      <c r="AV389" s="385">
        <f t="shared" si="301"/>
        <v>0</v>
      </c>
      <c r="AW389" s="353"/>
      <c r="AX389" s="354"/>
      <c r="AY389" s="385">
        <f t="shared" si="302"/>
        <v>0</v>
      </c>
      <c r="AZ389" s="353"/>
      <c r="BA389" s="354"/>
      <c r="BB389" s="385">
        <f t="shared" si="303"/>
        <v>0</v>
      </c>
      <c r="BC389" s="353"/>
      <c r="BD389" s="354"/>
      <c r="BE389" s="385">
        <f t="shared" si="304"/>
        <v>0</v>
      </c>
      <c r="BF389" s="353"/>
      <c r="BG389" s="354"/>
      <c r="BH389" s="385">
        <f t="shared" si="305"/>
        <v>0</v>
      </c>
      <c r="BI389" s="353"/>
      <c r="BJ389" s="354"/>
      <c r="BK389" s="385">
        <f t="shared" si="306"/>
        <v>0</v>
      </c>
      <c r="BL389" s="356"/>
      <c r="BM389" s="357">
        <f t="shared" si="307"/>
        <v>0</v>
      </c>
      <c r="BO389" s="357">
        <f t="shared" si="206"/>
        <v>0</v>
      </c>
      <c r="BP389" s="357">
        <f t="shared" si="207"/>
        <v>0</v>
      </c>
      <c r="BQ389" s="357">
        <f t="shared" si="208"/>
        <v>0</v>
      </c>
      <c r="BR389" s="357">
        <f t="shared" si="209"/>
        <v>0</v>
      </c>
      <c r="BT389" s="329"/>
    </row>
    <row r="390" spans="1:72" x14ac:dyDescent="0.25">
      <c r="A390" s="326"/>
      <c r="B390" s="295"/>
      <c r="C390" s="249"/>
      <c r="D390" s="353"/>
      <c r="E390" s="354"/>
      <c r="F390" s="385">
        <f t="shared" si="267"/>
        <v>0</v>
      </c>
      <c r="G390" s="353"/>
      <c r="H390" s="354"/>
      <c r="I390" s="385">
        <f t="shared" si="288"/>
        <v>0</v>
      </c>
      <c r="J390" s="353"/>
      <c r="K390" s="354"/>
      <c r="L390" s="385">
        <f t="shared" si="289"/>
        <v>0</v>
      </c>
      <c r="M390" s="353"/>
      <c r="N390" s="354"/>
      <c r="O390" s="385">
        <f t="shared" si="290"/>
        <v>0</v>
      </c>
      <c r="P390" s="353"/>
      <c r="Q390" s="354"/>
      <c r="R390" s="385">
        <f t="shared" si="291"/>
        <v>0</v>
      </c>
      <c r="S390" s="353"/>
      <c r="T390" s="354"/>
      <c r="U390" s="385">
        <f t="shared" si="292"/>
        <v>0</v>
      </c>
      <c r="V390" s="353"/>
      <c r="W390" s="354"/>
      <c r="X390" s="385">
        <f t="shared" si="293"/>
        <v>0</v>
      </c>
      <c r="Y390" s="353"/>
      <c r="Z390" s="354"/>
      <c r="AA390" s="385">
        <f t="shared" si="294"/>
        <v>0</v>
      </c>
      <c r="AB390" s="353"/>
      <c r="AC390" s="354"/>
      <c r="AD390" s="385">
        <f t="shared" si="295"/>
        <v>0</v>
      </c>
      <c r="AE390" s="353"/>
      <c r="AF390" s="354"/>
      <c r="AG390" s="385">
        <f t="shared" si="296"/>
        <v>0</v>
      </c>
      <c r="AH390" s="353"/>
      <c r="AI390" s="354"/>
      <c r="AJ390" s="385">
        <f t="shared" si="297"/>
        <v>0</v>
      </c>
      <c r="AK390" s="353"/>
      <c r="AL390" s="354"/>
      <c r="AM390" s="385">
        <f t="shared" si="298"/>
        <v>0</v>
      </c>
      <c r="AN390" s="353"/>
      <c r="AO390" s="354"/>
      <c r="AP390" s="385">
        <f t="shared" si="299"/>
        <v>0</v>
      </c>
      <c r="AQ390" s="353"/>
      <c r="AR390" s="354"/>
      <c r="AS390" s="385">
        <f t="shared" si="300"/>
        <v>0</v>
      </c>
      <c r="AT390" s="353"/>
      <c r="AU390" s="354"/>
      <c r="AV390" s="385">
        <f t="shared" si="301"/>
        <v>0</v>
      </c>
      <c r="AW390" s="353"/>
      <c r="AX390" s="354"/>
      <c r="AY390" s="385">
        <f t="shared" si="302"/>
        <v>0</v>
      </c>
      <c r="AZ390" s="353"/>
      <c r="BA390" s="354"/>
      <c r="BB390" s="385">
        <f t="shared" si="303"/>
        <v>0</v>
      </c>
      <c r="BC390" s="353"/>
      <c r="BD390" s="354"/>
      <c r="BE390" s="385">
        <f t="shared" si="304"/>
        <v>0</v>
      </c>
      <c r="BF390" s="353"/>
      <c r="BG390" s="354"/>
      <c r="BH390" s="385">
        <f t="shared" si="305"/>
        <v>0</v>
      </c>
      <c r="BI390" s="353"/>
      <c r="BJ390" s="354"/>
      <c r="BK390" s="385">
        <f t="shared" si="306"/>
        <v>0</v>
      </c>
      <c r="BL390" s="356"/>
      <c r="BM390" s="357">
        <f t="shared" si="307"/>
        <v>0</v>
      </c>
      <c r="BO390" s="357">
        <f t="shared" si="206"/>
        <v>0</v>
      </c>
      <c r="BP390" s="357">
        <f t="shared" si="207"/>
        <v>0</v>
      </c>
      <c r="BQ390" s="357">
        <f t="shared" si="208"/>
        <v>0</v>
      </c>
      <c r="BR390" s="357">
        <f t="shared" si="209"/>
        <v>0</v>
      </c>
      <c r="BT390" s="329"/>
    </row>
    <row r="391" spans="1:72" x14ac:dyDescent="0.25">
      <c r="A391" s="326"/>
      <c r="B391" s="295"/>
      <c r="C391" s="249"/>
      <c r="D391" s="353"/>
      <c r="E391" s="354"/>
      <c r="F391" s="385">
        <f t="shared" si="267"/>
        <v>0</v>
      </c>
      <c r="G391" s="353"/>
      <c r="H391" s="354"/>
      <c r="I391" s="385">
        <f t="shared" si="288"/>
        <v>0</v>
      </c>
      <c r="J391" s="353"/>
      <c r="K391" s="354"/>
      <c r="L391" s="385">
        <f t="shared" si="289"/>
        <v>0</v>
      </c>
      <c r="M391" s="353"/>
      <c r="N391" s="354"/>
      <c r="O391" s="385">
        <f t="shared" si="290"/>
        <v>0</v>
      </c>
      <c r="P391" s="353"/>
      <c r="Q391" s="354"/>
      <c r="R391" s="385">
        <f t="shared" si="291"/>
        <v>0</v>
      </c>
      <c r="S391" s="353"/>
      <c r="T391" s="354"/>
      <c r="U391" s="385">
        <f t="shared" si="292"/>
        <v>0</v>
      </c>
      <c r="V391" s="353"/>
      <c r="W391" s="354"/>
      <c r="X391" s="385">
        <f t="shared" si="293"/>
        <v>0</v>
      </c>
      <c r="Y391" s="353"/>
      <c r="Z391" s="354"/>
      <c r="AA391" s="385">
        <f t="shared" si="294"/>
        <v>0</v>
      </c>
      <c r="AB391" s="353"/>
      <c r="AC391" s="354"/>
      <c r="AD391" s="385">
        <f t="shared" si="295"/>
        <v>0</v>
      </c>
      <c r="AE391" s="353"/>
      <c r="AF391" s="354"/>
      <c r="AG391" s="385">
        <f t="shared" si="296"/>
        <v>0</v>
      </c>
      <c r="AH391" s="353"/>
      <c r="AI391" s="354"/>
      <c r="AJ391" s="385">
        <f t="shared" si="297"/>
        <v>0</v>
      </c>
      <c r="AK391" s="353"/>
      <c r="AL391" s="354"/>
      <c r="AM391" s="385">
        <f t="shared" si="298"/>
        <v>0</v>
      </c>
      <c r="AN391" s="353"/>
      <c r="AO391" s="354"/>
      <c r="AP391" s="385">
        <f t="shared" si="299"/>
        <v>0</v>
      </c>
      <c r="AQ391" s="353"/>
      <c r="AR391" s="354"/>
      <c r="AS391" s="385">
        <f t="shared" si="300"/>
        <v>0</v>
      </c>
      <c r="AT391" s="353"/>
      <c r="AU391" s="354"/>
      <c r="AV391" s="385">
        <f t="shared" si="301"/>
        <v>0</v>
      </c>
      <c r="AW391" s="353"/>
      <c r="AX391" s="354"/>
      <c r="AY391" s="385">
        <f t="shared" si="302"/>
        <v>0</v>
      </c>
      <c r="AZ391" s="353"/>
      <c r="BA391" s="354"/>
      <c r="BB391" s="385">
        <f t="shared" si="303"/>
        <v>0</v>
      </c>
      <c r="BC391" s="353"/>
      <c r="BD391" s="354"/>
      <c r="BE391" s="385">
        <f t="shared" si="304"/>
        <v>0</v>
      </c>
      <c r="BF391" s="353"/>
      <c r="BG391" s="354"/>
      <c r="BH391" s="385">
        <f t="shared" si="305"/>
        <v>0</v>
      </c>
      <c r="BI391" s="353"/>
      <c r="BJ391" s="354"/>
      <c r="BK391" s="385">
        <f t="shared" si="306"/>
        <v>0</v>
      </c>
      <c r="BL391" s="356"/>
      <c r="BM391" s="357">
        <f t="shared" si="307"/>
        <v>0</v>
      </c>
      <c r="BO391" s="357">
        <f t="shared" si="206"/>
        <v>0</v>
      </c>
      <c r="BP391" s="357">
        <f t="shared" si="207"/>
        <v>0</v>
      </c>
      <c r="BQ391" s="357">
        <f t="shared" si="208"/>
        <v>0</v>
      </c>
      <c r="BR391" s="357">
        <f t="shared" si="209"/>
        <v>0</v>
      </c>
      <c r="BT391" s="329"/>
    </row>
    <row r="392" spans="1:72" s="106" customFormat="1" x14ac:dyDescent="0.25">
      <c r="A392" s="326"/>
      <c r="B392" s="175"/>
      <c r="C392" s="164"/>
      <c r="D392" s="399"/>
      <c r="E392" s="400"/>
      <c r="F392" s="401"/>
      <c r="G392" s="399"/>
      <c r="H392" s="400"/>
      <c r="I392" s="401"/>
      <c r="J392" s="399"/>
      <c r="K392" s="400"/>
      <c r="L392" s="401"/>
      <c r="M392" s="399"/>
      <c r="N392" s="400"/>
      <c r="O392" s="401"/>
      <c r="P392" s="399"/>
      <c r="Q392" s="400"/>
      <c r="R392" s="401"/>
      <c r="S392" s="399"/>
      <c r="T392" s="400"/>
      <c r="U392" s="401"/>
      <c r="V392" s="399"/>
      <c r="W392" s="400"/>
      <c r="X392" s="401"/>
      <c r="Y392" s="399"/>
      <c r="Z392" s="400"/>
      <c r="AA392" s="401"/>
      <c r="AB392" s="399"/>
      <c r="AC392" s="400"/>
      <c r="AD392" s="401"/>
      <c r="AE392" s="399"/>
      <c r="AF392" s="400"/>
      <c r="AG392" s="401"/>
      <c r="AH392" s="399"/>
      <c r="AI392" s="400"/>
      <c r="AJ392" s="401"/>
      <c r="AK392" s="399"/>
      <c r="AL392" s="400"/>
      <c r="AM392" s="401"/>
      <c r="AN392" s="399"/>
      <c r="AO392" s="400"/>
      <c r="AP392" s="401"/>
      <c r="AQ392" s="399"/>
      <c r="AR392" s="400"/>
      <c r="AS392" s="401"/>
      <c r="AT392" s="399"/>
      <c r="AU392" s="400"/>
      <c r="AV392" s="401"/>
      <c r="AW392" s="399"/>
      <c r="AX392" s="400"/>
      <c r="AY392" s="401"/>
      <c r="AZ392" s="399"/>
      <c r="BA392" s="400"/>
      <c r="BB392" s="401"/>
      <c r="BC392" s="399"/>
      <c r="BD392" s="400"/>
      <c r="BE392" s="401"/>
      <c r="BF392" s="399"/>
      <c r="BG392" s="400"/>
      <c r="BH392" s="401"/>
      <c r="BI392" s="399"/>
      <c r="BJ392" s="400"/>
      <c r="BK392" s="401"/>
      <c r="BL392" s="400"/>
      <c r="BM392" s="376"/>
      <c r="BN392" s="221"/>
      <c r="BO392" s="357"/>
      <c r="BP392" s="357"/>
      <c r="BQ392" s="357"/>
      <c r="BR392" s="357"/>
      <c r="BT392" s="329"/>
    </row>
    <row r="393" spans="1:72" x14ac:dyDescent="0.25">
      <c r="A393" s="326"/>
      <c r="B393" s="307" t="s">
        <v>420</v>
      </c>
      <c r="C393" s="28" t="s">
        <v>294</v>
      </c>
      <c r="D393" s="357"/>
      <c r="E393" s="352"/>
      <c r="F393" s="352"/>
      <c r="G393" s="357"/>
      <c r="H393" s="352"/>
      <c r="I393" s="352"/>
      <c r="J393" s="357"/>
      <c r="K393" s="352"/>
      <c r="L393" s="352"/>
      <c r="M393" s="357"/>
      <c r="N393" s="352"/>
      <c r="O393" s="352"/>
      <c r="P393" s="357"/>
      <c r="Q393" s="352"/>
      <c r="R393" s="352"/>
      <c r="S393" s="357"/>
      <c r="T393" s="352"/>
      <c r="U393" s="352"/>
      <c r="V393" s="357"/>
      <c r="W393" s="352"/>
      <c r="X393" s="352"/>
      <c r="Y393" s="357"/>
      <c r="Z393" s="352"/>
      <c r="AA393" s="352"/>
      <c r="AB393" s="357"/>
      <c r="AC393" s="352"/>
      <c r="AD393" s="352"/>
      <c r="AE393" s="357"/>
      <c r="AF393" s="352"/>
      <c r="AG393" s="352"/>
      <c r="AH393" s="357"/>
      <c r="AI393" s="352"/>
      <c r="AJ393" s="352"/>
      <c r="AK393" s="357"/>
      <c r="AL393" s="352"/>
      <c r="AM393" s="352"/>
      <c r="AN393" s="357"/>
      <c r="AO393" s="352"/>
      <c r="AP393" s="352"/>
      <c r="AQ393" s="357"/>
      <c r="AR393" s="352"/>
      <c r="AS393" s="352"/>
      <c r="AT393" s="357"/>
      <c r="AU393" s="352"/>
      <c r="AV393" s="352"/>
      <c r="AW393" s="357"/>
      <c r="AX393" s="352"/>
      <c r="AY393" s="352"/>
      <c r="AZ393" s="357"/>
      <c r="BA393" s="352"/>
      <c r="BB393" s="352"/>
      <c r="BC393" s="357"/>
      <c r="BD393" s="352"/>
      <c r="BE393" s="352"/>
      <c r="BF393" s="357"/>
      <c r="BG393" s="352"/>
      <c r="BH393" s="352"/>
      <c r="BI393" s="357"/>
      <c r="BJ393" s="352"/>
      <c r="BK393" s="352"/>
      <c r="BL393" s="352"/>
      <c r="BM393" s="357"/>
      <c r="BO393" s="357"/>
      <c r="BP393" s="357"/>
      <c r="BQ393" s="357"/>
      <c r="BR393" s="357"/>
      <c r="BT393" s="329"/>
    </row>
    <row r="394" spans="1:72" x14ac:dyDescent="0.25">
      <c r="A394" s="326"/>
      <c r="B394" s="46" t="s">
        <v>320</v>
      </c>
      <c r="C394" s="249"/>
      <c r="D394" s="353">
        <v>1</v>
      </c>
      <c r="E394" s="354"/>
      <c r="F394" s="385">
        <f t="shared" si="267"/>
        <v>5</v>
      </c>
      <c r="G394" s="353">
        <v>3</v>
      </c>
      <c r="H394" s="354"/>
      <c r="I394" s="385">
        <f>G394*H$10</f>
        <v>9</v>
      </c>
      <c r="J394" s="353">
        <v>0</v>
      </c>
      <c r="K394" s="354"/>
      <c r="L394" s="385">
        <f>J394*K$10</f>
        <v>0</v>
      </c>
      <c r="M394" s="353">
        <v>1</v>
      </c>
      <c r="N394" s="354"/>
      <c r="O394" s="385">
        <f>M394*N$10</f>
        <v>3</v>
      </c>
      <c r="P394" s="353">
        <v>2</v>
      </c>
      <c r="Q394" s="354"/>
      <c r="R394" s="385">
        <f>P394*Q$10</f>
        <v>4</v>
      </c>
      <c r="S394" s="353">
        <v>0</v>
      </c>
      <c r="T394" s="354"/>
      <c r="U394" s="385">
        <f>S394*T$10</f>
        <v>0</v>
      </c>
      <c r="V394" s="353">
        <v>1</v>
      </c>
      <c r="W394" s="354"/>
      <c r="X394" s="385">
        <f>V394*W$10</f>
        <v>3</v>
      </c>
      <c r="Y394" s="353">
        <v>0</v>
      </c>
      <c r="Z394" s="354"/>
      <c r="AA394" s="385">
        <f>Y394*Z$10</f>
        <v>0</v>
      </c>
      <c r="AB394" s="353">
        <v>1</v>
      </c>
      <c r="AC394" s="354"/>
      <c r="AD394" s="385">
        <f>AB394*AC$10</f>
        <v>2</v>
      </c>
      <c r="AE394" s="353">
        <v>3</v>
      </c>
      <c r="AF394" s="354"/>
      <c r="AG394" s="385">
        <f>AE394*AF$10</f>
        <v>9</v>
      </c>
      <c r="AH394" s="353">
        <v>0</v>
      </c>
      <c r="AI394" s="354"/>
      <c r="AJ394" s="385">
        <f>AH394*AI$10</f>
        <v>0</v>
      </c>
      <c r="AK394" s="353">
        <v>0</v>
      </c>
      <c r="AL394" s="354"/>
      <c r="AM394" s="385">
        <f>AK394*AL$10</f>
        <v>0</v>
      </c>
      <c r="AN394" s="353">
        <v>0</v>
      </c>
      <c r="AO394" s="354"/>
      <c r="AP394" s="385">
        <f>AN394*AO$10</f>
        <v>0</v>
      </c>
      <c r="AQ394" s="353">
        <v>0</v>
      </c>
      <c r="AR394" s="354"/>
      <c r="AS394" s="385">
        <f>AQ394*AR$10</f>
        <v>0</v>
      </c>
      <c r="AT394" s="353">
        <v>0</v>
      </c>
      <c r="AU394" s="354"/>
      <c r="AV394" s="385">
        <f>AT394*AU$10</f>
        <v>0</v>
      </c>
      <c r="AW394" s="353">
        <v>1</v>
      </c>
      <c r="AX394" s="354"/>
      <c r="AY394" s="385">
        <f>AW394*AX$10</f>
        <v>2</v>
      </c>
      <c r="AZ394" s="353">
        <v>1</v>
      </c>
      <c r="BA394" s="354"/>
      <c r="BB394" s="385">
        <f>AZ394*BA$10</f>
        <v>3</v>
      </c>
      <c r="BC394" s="353">
        <v>1</v>
      </c>
      <c r="BD394" s="354"/>
      <c r="BE394" s="385">
        <f>BC394*BD$10</f>
        <v>4</v>
      </c>
      <c r="BF394" s="353">
        <v>2</v>
      </c>
      <c r="BG394" s="354"/>
      <c r="BH394" s="385">
        <f>BF394*BG$10</f>
        <v>4</v>
      </c>
      <c r="BI394" s="353">
        <v>0</v>
      </c>
      <c r="BJ394" s="354"/>
      <c r="BK394" s="385">
        <f>BI394*BJ$10</f>
        <v>0</v>
      </c>
      <c r="BL394" s="356">
        <v>3</v>
      </c>
      <c r="BM394" s="357">
        <f>(F394+I394+L394+O394+R394+U394+X394+AA394+AD394+AG394+AJ394+AM394+AP394+AS394+AV394+AY394+BB394+BE394+BH394+BK394)*BL394</f>
        <v>144</v>
      </c>
      <c r="BO394" s="357">
        <f t="shared" si="206"/>
        <v>63</v>
      </c>
      <c r="BP394" s="357">
        <f t="shared" si="207"/>
        <v>42</v>
      </c>
      <c r="BQ394" s="357">
        <f t="shared" si="208"/>
        <v>0</v>
      </c>
      <c r="BR394" s="357">
        <f t="shared" si="209"/>
        <v>39</v>
      </c>
      <c r="BT394" s="329"/>
    </row>
    <row r="395" spans="1:72" x14ac:dyDescent="0.25">
      <c r="A395" s="326"/>
      <c r="B395" s="46" t="s">
        <v>321</v>
      </c>
      <c r="C395" s="249"/>
      <c r="D395" s="353">
        <v>1</v>
      </c>
      <c r="E395" s="354"/>
      <c r="F395" s="385">
        <f t="shared" si="267"/>
        <v>5</v>
      </c>
      <c r="G395" s="353">
        <v>3</v>
      </c>
      <c r="H395" s="354"/>
      <c r="I395" s="385">
        <f>G395*H$10</f>
        <v>9</v>
      </c>
      <c r="J395" s="353">
        <v>0</v>
      </c>
      <c r="K395" s="354"/>
      <c r="L395" s="385">
        <f>J395*K$10</f>
        <v>0</v>
      </c>
      <c r="M395" s="353">
        <v>0</v>
      </c>
      <c r="N395" s="354"/>
      <c r="O395" s="385">
        <f>M395*N$10</f>
        <v>0</v>
      </c>
      <c r="P395" s="353">
        <v>2</v>
      </c>
      <c r="Q395" s="354"/>
      <c r="R395" s="385">
        <f>P395*Q$10</f>
        <v>4</v>
      </c>
      <c r="S395" s="353">
        <v>0</v>
      </c>
      <c r="T395" s="354"/>
      <c r="U395" s="385">
        <f>S395*T$10</f>
        <v>0</v>
      </c>
      <c r="V395" s="353">
        <v>1</v>
      </c>
      <c r="W395" s="354"/>
      <c r="X395" s="385">
        <f>V395*W$10</f>
        <v>3</v>
      </c>
      <c r="Y395" s="353">
        <v>0</v>
      </c>
      <c r="Z395" s="354"/>
      <c r="AA395" s="385">
        <f>Y395*Z$10</f>
        <v>0</v>
      </c>
      <c r="AB395" s="353">
        <v>1</v>
      </c>
      <c r="AC395" s="354"/>
      <c r="AD395" s="385">
        <f>AB395*AC$10</f>
        <v>2</v>
      </c>
      <c r="AE395" s="353">
        <v>2</v>
      </c>
      <c r="AF395" s="354"/>
      <c r="AG395" s="385">
        <f>AE395*AF$10</f>
        <v>6</v>
      </c>
      <c r="AH395" s="353">
        <v>0</v>
      </c>
      <c r="AI395" s="354"/>
      <c r="AJ395" s="385">
        <f>AH395*AI$10</f>
        <v>0</v>
      </c>
      <c r="AK395" s="353">
        <v>0</v>
      </c>
      <c r="AL395" s="354"/>
      <c r="AM395" s="385">
        <f>AK395*AL$10</f>
        <v>0</v>
      </c>
      <c r="AN395" s="353">
        <v>0</v>
      </c>
      <c r="AO395" s="354"/>
      <c r="AP395" s="385">
        <f>AN395*AO$10</f>
        <v>0</v>
      </c>
      <c r="AQ395" s="353">
        <v>0</v>
      </c>
      <c r="AR395" s="354"/>
      <c r="AS395" s="385">
        <f>AQ395*AR$10</f>
        <v>0</v>
      </c>
      <c r="AT395" s="353">
        <v>0</v>
      </c>
      <c r="AU395" s="354"/>
      <c r="AV395" s="385">
        <f>AT395*AU$10</f>
        <v>0</v>
      </c>
      <c r="AW395" s="353">
        <v>1</v>
      </c>
      <c r="AX395" s="354"/>
      <c r="AY395" s="385">
        <f>AW395*AX$10</f>
        <v>2</v>
      </c>
      <c r="AZ395" s="353">
        <v>1</v>
      </c>
      <c r="BA395" s="354"/>
      <c r="BB395" s="385">
        <f>AZ395*BA$10</f>
        <v>3</v>
      </c>
      <c r="BC395" s="353">
        <v>1</v>
      </c>
      <c r="BD395" s="354"/>
      <c r="BE395" s="385">
        <f>BC395*BD$10</f>
        <v>4</v>
      </c>
      <c r="BF395" s="353">
        <v>2</v>
      </c>
      <c r="BG395" s="354"/>
      <c r="BH395" s="385">
        <f>BF395*BG$10</f>
        <v>4</v>
      </c>
      <c r="BI395" s="353">
        <v>0</v>
      </c>
      <c r="BJ395" s="354"/>
      <c r="BK395" s="385">
        <f>BI395*BJ$10</f>
        <v>0</v>
      </c>
      <c r="BL395" s="356">
        <v>2</v>
      </c>
      <c r="BM395" s="357">
        <f>(F395+I395+L395+O395+R395+U395+X395+AA395+AD395+AG395+AJ395+AM395+AP395+AS395+AV395+AY395+BB395+BE395+BH395+BK395)*BL395</f>
        <v>84</v>
      </c>
      <c r="BO395" s="357">
        <f t="shared" si="206"/>
        <v>36</v>
      </c>
      <c r="BP395" s="357">
        <f t="shared" si="207"/>
        <v>22</v>
      </c>
      <c r="BQ395" s="357">
        <f t="shared" si="208"/>
        <v>0</v>
      </c>
      <c r="BR395" s="357">
        <f t="shared" si="209"/>
        <v>26</v>
      </c>
      <c r="BT395" s="331"/>
    </row>
    <row r="396" spans="1:72" x14ac:dyDescent="0.25">
      <c r="A396" s="326"/>
      <c r="B396" s="295"/>
      <c r="C396" s="249"/>
      <c r="D396" s="353"/>
      <c r="E396" s="354"/>
      <c r="F396" s="385">
        <f t="shared" si="267"/>
        <v>0</v>
      </c>
      <c r="G396" s="353"/>
      <c r="H396" s="354"/>
      <c r="I396" s="385">
        <f>G396*H$10</f>
        <v>0</v>
      </c>
      <c r="J396" s="353"/>
      <c r="K396" s="354"/>
      <c r="L396" s="385">
        <f>J396*K$10</f>
        <v>0</v>
      </c>
      <c r="M396" s="353"/>
      <c r="N396" s="354"/>
      <c r="O396" s="385">
        <f>M396*N$10</f>
        <v>0</v>
      </c>
      <c r="P396" s="353"/>
      <c r="Q396" s="354"/>
      <c r="R396" s="385">
        <f>P396*Q$10</f>
        <v>0</v>
      </c>
      <c r="S396" s="353"/>
      <c r="T396" s="354"/>
      <c r="U396" s="385">
        <f>S396*T$10</f>
        <v>0</v>
      </c>
      <c r="V396" s="353"/>
      <c r="W396" s="354"/>
      <c r="X396" s="385">
        <f>V396*W$10</f>
        <v>0</v>
      </c>
      <c r="Y396" s="353"/>
      <c r="Z396" s="354"/>
      <c r="AA396" s="385">
        <f>Y396*Z$10</f>
        <v>0</v>
      </c>
      <c r="AB396" s="353"/>
      <c r="AC396" s="354"/>
      <c r="AD396" s="385">
        <f>AB396*AC$10</f>
        <v>0</v>
      </c>
      <c r="AE396" s="353"/>
      <c r="AF396" s="354"/>
      <c r="AG396" s="385">
        <f>AE396*AF$10</f>
        <v>0</v>
      </c>
      <c r="AH396" s="353"/>
      <c r="AI396" s="354"/>
      <c r="AJ396" s="385">
        <f>AH396*AI$10</f>
        <v>0</v>
      </c>
      <c r="AK396" s="353"/>
      <c r="AL396" s="354"/>
      <c r="AM396" s="385">
        <f>AK396*AL$10</f>
        <v>0</v>
      </c>
      <c r="AN396" s="353"/>
      <c r="AO396" s="354"/>
      <c r="AP396" s="385">
        <f>AN396*AO$10</f>
        <v>0</v>
      </c>
      <c r="AQ396" s="353"/>
      <c r="AR396" s="354"/>
      <c r="AS396" s="385">
        <f>AQ396*AR$10</f>
        <v>0</v>
      </c>
      <c r="AT396" s="353"/>
      <c r="AU396" s="354"/>
      <c r="AV396" s="385">
        <f>AT396*AU$10</f>
        <v>0</v>
      </c>
      <c r="AW396" s="353"/>
      <c r="AX396" s="354"/>
      <c r="AY396" s="385">
        <f>AW396*AX$10</f>
        <v>0</v>
      </c>
      <c r="AZ396" s="353"/>
      <c r="BA396" s="354"/>
      <c r="BB396" s="385">
        <f>AZ396*BA$10</f>
        <v>0</v>
      </c>
      <c r="BC396" s="353"/>
      <c r="BD396" s="354"/>
      <c r="BE396" s="385">
        <f>BC396*BD$10</f>
        <v>0</v>
      </c>
      <c r="BF396" s="353"/>
      <c r="BG396" s="354"/>
      <c r="BH396" s="385">
        <f>BF396*BG$10</f>
        <v>0</v>
      </c>
      <c r="BI396" s="353"/>
      <c r="BJ396" s="354"/>
      <c r="BK396" s="385">
        <f>BI396*BJ$10</f>
        <v>0</v>
      </c>
      <c r="BL396" s="356"/>
      <c r="BM396" s="357">
        <f>(F396+I396+L396+O396+R396+U396+X396+AA396+AD396+AG396+AJ396+AM396+AP396+AS396+AV396+AY396+BB396+BE396+BH396+BK396)*BL396</f>
        <v>0</v>
      </c>
      <c r="BO396" s="357">
        <f t="shared" si="206"/>
        <v>0</v>
      </c>
      <c r="BP396" s="357">
        <f t="shared" si="207"/>
        <v>0</v>
      </c>
      <c r="BQ396" s="357">
        <f t="shared" si="208"/>
        <v>0</v>
      </c>
      <c r="BR396" s="357">
        <f t="shared" si="209"/>
        <v>0</v>
      </c>
      <c r="BT396" s="329"/>
    </row>
    <row r="397" spans="1:72" x14ac:dyDescent="0.25">
      <c r="A397" s="326"/>
      <c r="B397" s="295"/>
      <c r="C397" s="249"/>
      <c r="D397" s="353"/>
      <c r="E397" s="354"/>
      <c r="F397" s="385">
        <f t="shared" si="267"/>
        <v>0</v>
      </c>
      <c r="G397" s="353"/>
      <c r="H397" s="354"/>
      <c r="I397" s="385">
        <f>G397*H$10</f>
        <v>0</v>
      </c>
      <c r="J397" s="353"/>
      <c r="K397" s="354"/>
      <c r="L397" s="385">
        <f>J397*K$10</f>
        <v>0</v>
      </c>
      <c r="M397" s="353"/>
      <c r="N397" s="354"/>
      <c r="O397" s="385">
        <f>M397*N$10</f>
        <v>0</v>
      </c>
      <c r="P397" s="353"/>
      <c r="Q397" s="354"/>
      <c r="R397" s="385">
        <f>P397*Q$10</f>
        <v>0</v>
      </c>
      <c r="S397" s="353"/>
      <c r="T397" s="354"/>
      <c r="U397" s="385">
        <f>S397*T$10</f>
        <v>0</v>
      </c>
      <c r="V397" s="353"/>
      <c r="W397" s="354"/>
      <c r="X397" s="385">
        <f>V397*W$10</f>
        <v>0</v>
      </c>
      <c r="Y397" s="353"/>
      <c r="Z397" s="354"/>
      <c r="AA397" s="385">
        <f>Y397*Z$10</f>
        <v>0</v>
      </c>
      <c r="AB397" s="353"/>
      <c r="AC397" s="354"/>
      <c r="AD397" s="385">
        <f>AB397*AC$10</f>
        <v>0</v>
      </c>
      <c r="AE397" s="353"/>
      <c r="AF397" s="354"/>
      <c r="AG397" s="385">
        <f>AE397*AF$10</f>
        <v>0</v>
      </c>
      <c r="AH397" s="353"/>
      <c r="AI397" s="354"/>
      <c r="AJ397" s="385">
        <f>AH397*AI$10</f>
        <v>0</v>
      </c>
      <c r="AK397" s="353"/>
      <c r="AL397" s="354"/>
      <c r="AM397" s="385">
        <f>AK397*AL$10</f>
        <v>0</v>
      </c>
      <c r="AN397" s="353"/>
      <c r="AO397" s="354"/>
      <c r="AP397" s="385">
        <f>AN397*AO$10</f>
        <v>0</v>
      </c>
      <c r="AQ397" s="353"/>
      <c r="AR397" s="354"/>
      <c r="AS397" s="385">
        <f>AQ397*AR$10</f>
        <v>0</v>
      </c>
      <c r="AT397" s="353"/>
      <c r="AU397" s="354"/>
      <c r="AV397" s="385">
        <f>AT397*AU$10</f>
        <v>0</v>
      </c>
      <c r="AW397" s="353"/>
      <c r="AX397" s="354"/>
      <c r="AY397" s="385">
        <f>AW397*AX$10</f>
        <v>0</v>
      </c>
      <c r="AZ397" s="353"/>
      <c r="BA397" s="354"/>
      <c r="BB397" s="385">
        <f>AZ397*BA$10</f>
        <v>0</v>
      </c>
      <c r="BC397" s="353"/>
      <c r="BD397" s="354"/>
      <c r="BE397" s="385">
        <f>BC397*BD$10</f>
        <v>0</v>
      </c>
      <c r="BF397" s="353"/>
      <c r="BG397" s="354"/>
      <c r="BH397" s="385">
        <f>BF397*BG$10</f>
        <v>0</v>
      </c>
      <c r="BI397" s="353"/>
      <c r="BJ397" s="354"/>
      <c r="BK397" s="385">
        <f>BI397*BJ$10</f>
        <v>0</v>
      </c>
      <c r="BL397" s="356"/>
      <c r="BM397" s="357">
        <f>(F397+I397+L397+O397+R397+U397+X397+AA397+AD397+AG397+AJ397+AM397+AP397+AS397+AV397+AY397+BB397+BE397+BH397+BK397)*BL397</f>
        <v>0</v>
      </c>
      <c r="BO397" s="357">
        <f t="shared" si="206"/>
        <v>0</v>
      </c>
      <c r="BP397" s="357">
        <f t="shared" si="207"/>
        <v>0</v>
      </c>
      <c r="BQ397" s="357">
        <f t="shared" si="208"/>
        <v>0</v>
      </c>
      <c r="BR397" s="357">
        <f t="shared" si="209"/>
        <v>0</v>
      </c>
      <c r="BT397" s="329"/>
    </row>
    <row r="398" spans="1:72" x14ac:dyDescent="0.25">
      <c r="A398" s="326"/>
      <c r="B398" s="301"/>
      <c r="C398" s="249"/>
      <c r="D398" s="353"/>
      <c r="E398" s="354"/>
      <c r="F398" s="385">
        <f t="shared" si="267"/>
        <v>0</v>
      </c>
      <c r="G398" s="353"/>
      <c r="H398" s="354"/>
      <c r="I398" s="385">
        <f>G398*H$10</f>
        <v>0</v>
      </c>
      <c r="J398" s="353"/>
      <c r="K398" s="354"/>
      <c r="L398" s="385">
        <f>J398*K$10</f>
        <v>0</v>
      </c>
      <c r="M398" s="353"/>
      <c r="N398" s="354"/>
      <c r="O398" s="385">
        <f>M398*N$10</f>
        <v>0</v>
      </c>
      <c r="P398" s="353"/>
      <c r="Q398" s="354"/>
      <c r="R398" s="385">
        <f>P398*Q$10</f>
        <v>0</v>
      </c>
      <c r="S398" s="353"/>
      <c r="T398" s="354"/>
      <c r="U398" s="385">
        <f>S398*T$10</f>
        <v>0</v>
      </c>
      <c r="V398" s="353"/>
      <c r="W398" s="354"/>
      <c r="X398" s="385">
        <f>V398*W$10</f>
        <v>0</v>
      </c>
      <c r="Y398" s="353"/>
      <c r="Z398" s="354"/>
      <c r="AA398" s="385">
        <f>Y398*Z$10</f>
        <v>0</v>
      </c>
      <c r="AB398" s="353"/>
      <c r="AC398" s="354"/>
      <c r="AD398" s="385">
        <f>AB398*AC$10</f>
        <v>0</v>
      </c>
      <c r="AE398" s="353"/>
      <c r="AF398" s="354"/>
      <c r="AG398" s="385">
        <f>AE398*AF$10</f>
        <v>0</v>
      </c>
      <c r="AH398" s="353"/>
      <c r="AI398" s="354"/>
      <c r="AJ398" s="385">
        <f>AH398*AI$10</f>
        <v>0</v>
      </c>
      <c r="AK398" s="353"/>
      <c r="AL398" s="354"/>
      <c r="AM398" s="385">
        <f>AK398*AL$10</f>
        <v>0</v>
      </c>
      <c r="AN398" s="353"/>
      <c r="AO398" s="354"/>
      <c r="AP398" s="385">
        <f>AN398*AO$10</f>
        <v>0</v>
      </c>
      <c r="AQ398" s="353"/>
      <c r="AR398" s="354"/>
      <c r="AS398" s="385">
        <f>AQ398*AR$10</f>
        <v>0</v>
      </c>
      <c r="AT398" s="353"/>
      <c r="AU398" s="354"/>
      <c r="AV398" s="385">
        <f>AT398*AU$10</f>
        <v>0</v>
      </c>
      <c r="AW398" s="353"/>
      <c r="AX398" s="354"/>
      <c r="AY398" s="385">
        <f>AW398*AX$10</f>
        <v>0</v>
      </c>
      <c r="AZ398" s="353"/>
      <c r="BA398" s="354"/>
      <c r="BB398" s="385">
        <f>AZ398*BA$10</f>
        <v>0</v>
      </c>
      <c r="BC398" s="353"/>
      <c r="BD398" s="354"/>
      <c r="BE398" s="385">
        <f>BC398*BD$10</f>
        <v>0</v>
      </c>
      <c r="BF398" s="353"/>
      <c r="BG398" s="354"/>
      <c r="BH398" s="385">
        <f>BF398*BG$10</f>
        <v>0</v>
      </c>
      <c r="BI398" s="353"/>
      <c r="BJ398" s="354"/>
      <c r="BK398" s="385">
        <f>BI398*BJ$10</f>
        <v>0</v>
      </c>
      <c r="BL398" s="356"/>
      <c r="BM398" s="357">
        <f>(F398+I398+L398+O398+R398+U398+X398+AA398+AD398+AG398+AJ398+AM398+AP398+AS398+AV398+AY398+BB398+BE398+BH398+BK398)*BL398</f>
        <v>0</v>
      </c>
      <c r="BO398" s="357">
        <f t="shared" ref="BO398" si="308">(F398+I398+L398+O398+R398)*BL398</f>
        <v>0</v>
      </c>
      <c r="BP398" s="357">
        <f t="shared" ref="BP398" si="309">(U398+X398+AA398+AD398+AG398)*BL398</f>
        <v>0</v>
      </c>
      <c r="BQ398" s="357">
        <f t="shared" ref="BQ398" si="310">(AJ398+AM398+AP398+AS398+AV398)*BL398</f>
        <v>0</v>
      </c>
      <c r="BR398" s="357">
        <f t="shared" ref="BR398" si="311">(AY398+BB398+BE398+BH398+BK398)*BL398</f>
        <v>0</v>
      </c>
      <c r="BT398" s="329"/>
    </row>
    <row r="399" spans="1:72" s="106" customFormat="1" x14ac:dyDescent="0.25">
      <c r="B399" s="176"/>
      <c r="C399" s="164"/>
      <c r="D399" s="399"/>
      <c r="E399" s="400"/>
      <c r="F399" s="401"/>
      <c r="G399" s="399"/>
      <c r="H399" s="400"/>
      <c r="I399" s="401"/>
      <c r="J399" s="399"/>
      <c r="K399" s="400"/>
      <c r="L399" s="401"/>
      <c r="M399" s="399"/>
      <c r="N399" s="400"/>
      <c r="O399" s="401"/>
      <c r="P399" s="399"/>
      <c r="Q399" s="400"/>
      <c r="R399" s="401"/>
      <c r="S399" s="399"/>
      <c r="T399" s="400"/>
      <c r="U399" s="401"/>
      <c r="V399" s="399"/>
      <c r="W399" s="400"/>
      <c r="X399" s="401"/>
      <c r="Y399" s="399"/>
      <c r="Z399" s="400"/>
      <c r="AA399" s="401"/>
      <c r="AB399" s="399"/>
      <c r="AC399" s="400"/>
      <c r="AD399" s="401"/>
      <c r="AE399" s="399"/>
      <c r="AF399" s="400"/>
      <c r="AG399" s="401"/>
      <c r="AH399" s="399"/>
      <c r="AI399" s="400"/>
      <c r="AJ399" s="401"/>
      <c r="AK399" s="399"/>
      <c r="AL399" s="400"/>
      <c r="AM399" s="401"/>
      <c r="AN399" s="399"/>
      <c r="AO399" s="400"/>
      <c r="AP399" s="401"/>
      <c r="AQ399" s="399"/>
      <c r="AR399" s="400"/>
      <c r="AS399" s="401"/>
      <c r="AT399" s="399"/>
      <c r="AU399" s="400"/>
      <c r="AV399" s="401"/>
      <c r="AW399" s="399"/>
      <c r="AX399" s="400"/>
      <c r="AY399" s="401"/>
      <c r="AZ399" s="399"/>
      <c r="BA399" s="400"/>
      <c r="BB399" s="401"/>
      <c r="BC399" s="399"/>
      <c r="BD399" s="400"/>
      <c r="BE399" s="401"/>
      <c r="BF399" s="399"/>
      <c r="BG399" s="400"/>
      <c r="BH399" s="401"/>
      <c r="BI399" s="399"/>
      <c r="BJ399" s="400"/>
      <c r="BK399" s="401"/>
      <c r="BL399" s="400"/>
      <c r="BM399" s="376"/>
      <c r="BN399" s="221"/>
      <c r="BO399" s="209"/>
      <c r="BP399" s="209"/>
      <c r="BQ399" s="209"/>
      <c r="BR399" s="209"/>
    </row>
    <row r="400" spans="1:72" x14ac:dyDescent="0.25">
      <c r="B400" s="306" t="s">
        <v>199</v>
      </c>
      <c r="C400" s="28" t="s">
        <v>294</v>
      </c>
      <c r="D400" s="357"/>
      <c r="E400" s="352"/>
      <c r="F400" s="352"/>
      <c r="G400" s="357"/>
      <c r="H400" s="352"/>
      <c r="I400" s="352"/>
      <c r="J400" s="357"/>
      <c r="K400" s="352"/>
      <c r="L400" s="352"/>
      <c r="M400" s="357"/>
      <c r="N400" s="352"/>
      <c r="O400" s="352"/>
      <c r="P400" s="357"/>
      <c r="Q400" s="352"/>
      <c r="R400" s="352"/>
      <c r="S400" s="357"/>
      <c r="T400" s="352"/>
      <c r="U400" s="352"/>
      <c r="V400" s="357"/>
      <c r="W400" s="352"/>
      <c r="X400" s="352"/>
      <c r="Y400" s="357"/>
      <c r="Z400" s="352"/>
      <c r="AA400" s="352"/>
      <c r="AB400" s="357"/>
      <c r="AC400" s="352"/>
      <c r="AD400" s="352"/>
      <c r="AE400" s="357"/>
      <c r="AF400" s="352"/>
      <c r="AG400" s="352"/>
      <c r="AH400" s="357"/>
      <c r="AI400" s="352"/>
      <c r="AJ400" s="352"/>
      <c r="AK400" s="357"/>
      <c r="AL400" s="352"/>
      <c r="AM400" s="352"/>
      <c r="AN400" s="357"/>
      <c r="AO400" s="352"/>
      <c r="AP400" s="352"/>
      <c r="AQ400" s="357"/>
      <c r="AR400" s="352"/>
      <c r="AS400" s="352"/>
      <c r="AT400" s="357"/>
      <c r="AU400" s="352"/>
      <c r="AV400" s="352"/>
      <c r="AW400" s="357"/>
      <c r="AX400" s="352"/>
      <c r="AY400" s="352"/>
      <c r="AZ400" s="357"/>
      <c r="BA400" s="352"/>
      <c r="BB400" s="352"/>
      <c r="BC400" s="357"/>
      <c r="BD400" s="352"/>
      <c r="BE400" s="352"/>
      <c r="BF400" s="357"/>
      <c r="BG400" s="352"/>
      <c r="BH400" s="352"/>
      <c r="BI400" s="357"/>
      <c r="BJ400" s="352"/>
      <c r="BK400" s="352"/>
      <c r="BL400" s="352"/>
      <c r="BM400" s="357"/>
    </row>
    <row r="401" spans="2:70" ht="26.25" x14ac:dyDescent="0.25">
      <c r="B401" s="47" t="s">
        <v>322</v>
      </c>
      <c r="C401" s="281"/>
      <c r="D401" s="351"/>
      <c r="E401" s="354"/>
      <c r="F401" s="354"/>
      <c r="G401" s="351"/>
      <c r="H401" s="354"/>
      <c r="I401" s="354"/>
      <c r="J401" s="351"/>
      <c r="K401" s="354"/>
      <c r="L401" s="354"/>
      <c r="M401" s="351"/>
      <c r="N401" s="354"/>
      <c r="O401" s="354"/>
      <c r="P401" s="351"/>
      <c r="Q401" s="354"/>
      <c r="R401" s="354"/>
      <c r="S401" s="351"/>
      <c r="T401" s="354"/>
      <c r="U401" s="354"/>
      <c r="V401" s="351"/>
      <c r="W401" s="354"/>
      <c r="X401" s="354"/>
      <c r="Y401" s="351"/>
      <c r="Z401" s="354"/>
      <c r="AA401" s="354"/>
      <c r="AB401" s="351"/>
      <c r="AC401" s="354"/>
      <c r="AD401" s="354"/>
      <c r="AE401" s="351"/>
      <c r="AF401" s="354"/>
      <c r="AG401" s="354"/>
      <c r="AH401" s="351"/>
      <c r="AI401" s="354"/>
      <c r="AJ401" s="354"/>
      <c r="AK401" s="351"/>
      <c r="AL401" s="354"/>
      <c r="AM401" s="354"/>
      <c r="AN401" s="351"/>
      <c r="AO401" s="354"/>
      <c r="AP401" s="354"/>
      <c r="AQ401" s="351"/>
      <c r="AR401" s="354"/>
      <c r="AS401" s="354"/>
      <c r="AT401" s="351"/>
      <c r="AU401" s="354"/>
      <c r="AV401" s="354"/>
      <c r="AW401" s="351"/>
      <c r="AX401" s="354"/>
      <c r="AY401" s="354"/>
      <c r="AZ401" s="351"/>
      <c r="BA401" s="354"/>
      <c r="BB401" s="354"/>
      <c r="BC401" s="351"/>
      <c r="BD401" s="354"/>
      <c r="BE401" s="354"/>
      <c r="BF401" s="351"/>
      <c r="BG401" s="354"/>
      <c r="BH401" s="354"/>
      <c r="BI401" s="351"/>
      <c r="BJ401" s="354"/>
      <c r="BK401" s="354"/>
      <c r="BL401" s="354"/>
      <c r="BM401" s="357"/>
    </row>
    <row r="402" spans="2:70" x14ac:dyDescent="0.25">
      <c r="B402" s="295"/>
      <c r="C402" s="249"/>
      <c r="D402" s="351"/>
      <c r="E402" s="354"/>
      <c r="F402" s="354"/>
      <c r="G402" s="351"/>
      <c r="H402" s="354"/>
      <c r="I402" s="354"/>
      <c r="J402" s="351"/>
      <c r="K402" s="354"/>
      <c r="L402" s="354"/>
      <c r="M402" s="351"/>
      <c r="N402" s="354"/>
      <c r="O402" s="354"/>
      <c r="P402" s="351"/>
      <c r="Q402" s="354"/>
      <c r="R402" s="354"/>
      <c r="S402" s="351"/>
      <c r="T402" s="354"/>
      <c r="U402" s="354"/>
      <c r="V402" s="351"/>
      <c r="W402" s="354"/>
      <c r="X402" s="354"/>
      <c r="Y402" s="351"/>
      <c r="Z402" s="354"/>
      <c r="AA402" s="354"/>
      <c r="AB402" s="351"/>
      <c r="AC402" s="354"/>
      <c r="AD402" s="354"/>
      <c r="AE402" s="351"/>
      <c r="AF402" s="354"/>
      <c r="AG402" s="354"/>
      <c r="AH402" s="351"/>
      <c r="AI402" s="354"/>
      <c r="AJ402" s="354"/>
      <c r="AK402" s="351"/>
      <c r="AL402" s="354"/>
      <c r="AM402" s="354"/>
      <c r="AN402" s="351"/>
      <c r="AO402" s="354"/>
      <c r="AP402" s="354"/>
      <c r="AQ402" s="351"/>
      <c r="AR402" s="354"/>
      <c r="AS402" s="354"/>
      <c r="AT402" s="351"/>
      <c r="AU402" s="354"/>
      <c r="AV402" s="354"/>
      <c r="AW402" s="351"/>
      <c r="AX402" s="354"/>
      <c r="AY402" s="354"/>
      <c r="AZ402" s="351"/>
      <c r="BA402" s="354"/>
      <c r="BB402" s="354"/>
      <c r="BC402" s="351"/>
      <c r="BD402" s="354"/>
      <c r="BE402" s="354"/>
      <c r="BF402" s="351"/>
      <c r="BG402" s="354"/>
      <c r="BH402" s="354"/>
      <c r="BI402" s="351"/>
      <c r="BJ402" s="354"/>
      <c r="BK402" s="354"/>
      <c r="BL402" s="354"/>
      <c r="BM402" s="357"/>
    </row>
    <row r="403" spans="2:70" x14ac:dyDescent="0.25">
      <c r="B403" s="295"/>
      <c r="C403" s="249"/>
      <c r="D403" s="351"/>
      <c r="E403" s="354"/>
      <c r="F403" s="354"/>
      <c r="G403" s="351"/>
      <c r="H403" s="354"/>
      <c r="I403" s="354"/>
      <c r="J403" s="351"/>
      <c r="K403" s="354"/>
      <c r="L403" s="354"/>
      <c r="M403" s="351"/>
      <c r="N403" s="354"/>
      <c r="O403" s="354"/>
      <c r="P403" s="351"/>
      <c r="Q403" s="354"/>
      <c r="R403" s="354"/>
      <c r="S403" s="351"/>
      <c r="T403" s="354"/>
      <c r="U403" s="354"/>
      <c r="V403" s="351"/>
      <c r="W403" s="354"/>
      <c r="X403" s="354"/>
      <c r="Y403" s="351"/>
      <c r="Z403" s="354"/>
      <c r="AA403" s="354"/>
      <c r="AB403" s="351"/>
      <c r="AC403" s="354"/>
      <c r="AD403" s="354"/>
      <c r="AE403" s="351"/>
      <c r="AF403" s="354"/>
      <c r="AG403" s="354"/>
      <c r="AH403" s="351"/>
      <c r="AI403" s="354"/>
      <c r="AJ403" s="354"/>
      <c r="AK403" s="351"/>
      <c r="AL403" s="354"/>
      <c r="AM403" s="354"/>
      <c r="AN403" s="351"/>
      <c r="AO403" s="354"/>
      <c r="AP403" s="354"/>
      <c r="AQ403" s="351"/>
      <c r="AR403" s="354"/>
      <c r="AS403" s="354"/>
      <c r="AT403" s="351"/>
      <c r="AU403" s="354"/>
      <c r="AV403" s="354"/>
      <c r="AW403" s="351"/>
      <c r="AX403" s="354"/>
      <c r="AY403" s="354"/>
      <c r="AZ403" s="351"/>
      <c r="BA403" s="354"/>
      <c r="BB403" s="354"/>
      <c r="BC403" s="351"/>
      <c r="BD403" s="354"/>
      <c r="BE403" s="354"/>
      <c r="BF403" s="351"/>
      <c r="BG403" s="354"/>
      <c r="BH403" s="354"/>
      <c r="BI403" s="351"/>
      <c r="BJ403" s="354"/>
      <c r="BK403" s="354"/>
      <c r="BL403" s="354"/>
      <c r="BM403" s="357"/>
    </row>
    <row r="404" spans="2:70" x14ac:dyDescent="0.25">
      <c r="B404" s="306" t="s">
        <v>200</v>
      </c>
      <c r="C404" s="28" t="s">
        <v>294</v>
      </c>
      <c r="D404" s="357"/>
      <c r="E404" s="352"/>
      <c r="F404" s="352"/>
      <c r="G404" s="357"/>
      <c r="H404" s="352"/>
      <c r="I404" s="352"/>
      <c r="J404" s="357"/>
      <c r="K404" s="352"/>
      <c r="L404" s="352"/>
      <c r="M404" s="357"/>
      <c r="N404" s="352"/>
      <c r="O404" s="352"/>
      <c r="P404" s="357"/>
      <c r="Q404" s="352"/>
      <c r="R404" s="352"/>
      <c r="S404" s="357"/>
      <c r="T404" s="352"/>
      <c r="U404" s="352"/>
      <c r="V404" s="357"/>
      <c r="W404" s="352"/>
      <c r="X404" s="352"/>
      <c r="Y404" s="357"/>
      <c r="Z404" s="352"/>
      <c r="AA404" s="352"/>
      <c r="AB404" s="357"/>
      <c r="AC404" s="352"/>
      <c r="AD404" s="352"/>
      <c r="AE404" s="357"/>
      <c r="AF404" s="352"/>
      <c r="AG404" s="352"/>
      <c r="AH404" s="357"/>
      <c r="AI404" s="352"/>
      <c r="AJ404" s="352"/>
      <c r="AK404" s="357"/>
      <c r="AL404" s="352"/>
      <c r="AM404" s="352"/>
      <c r="AN404" s="357"/>
      <c r="AO404" s="352"/>
      <c r="AP404" s="352"/>
      <c r="AQ404" s="357"/>
      <c r="AR404" s="352"/>
      <c r="AS404" s="352"/>
      <c r="AT404" s="357"/>
      <c r="AU404" s="352"/>
      <c r="AV404" s="352"/>
      <c r="AW404" s="357"/>
      <c r="AX404" s="352"/>
      <c r="AY404" s="352"/>
      <c r="AZ404" s="357"/>
      <c r="BA404" s="352"/>
      <c r="BB404" s="352"/>
      <c r="BC404" s="357"/>
      <c r="BD404" s="352"/>
      <c r="BE404" s="352"/>
      <c r="BF404" s="357"/>
      <c r="BG404" s="352"/>
      <c r="BH404" s="352"/>
      <c r="BI404" s="357"/>
      <c r="BJ404" s="352"/>
      <c r="BK404" s="352"/>
      <c r="BL404" s="352"/>
      <c r="BM404" s="357"/>
    </row>
    <row r="405" spans="2:70" x14ac:dyDescent="0.25">
      <c r="B405" s="47" t="s">
        <v>201</v>
      </c>
      <c r="C405" s="281"/>
      <c r="D405" s="351"/>
      <c r="E405" s="354"/>
      <c r="F405" s="354"/>
      <c r="G405" s="351"/>
      <c r="H405" s="354"/>
      <c r="I405" s="354"/>
      <c r="J405" s="351"/>
      <c r="K405" s="354"/>
      <c r="L405" s="354"/>
      <c r="M405" s="351"/>
      <c r="N405" s="354"/>
      <c r="O405" s="354"/>
      <c r="P405" s="351"/>
      <c r="Q405" s="354"/>
      <c r="R405" s="354"/>
      <c r="S405" s="351"/>
      <c r="T405" s="354"/>
      <c r="U405" s="354"/>
      <c r="V405" s="351"/>
      <c r="W405" s="354"/>
      <c r="X405" s="354"/>
      <c r="Y405" s="351"/>
      <c r="Z405" s="354"/>
      <c r="AA405" s="354"/>
      <c r="AB405" s="351"/>
      <c r="AC405" s="354"/>
      <c r="AD405" s="354"/>
      <c r="AE405" s="351"/>
      <c r="AF405" s="354"/>
      <c r="AG405" s="354"/>
      <c r="AH405" s="351"/>
      <c r="AI405" s="354"/>
      <c r="AJ405" s="354"/>
      <c r="AK405" s="351"/>
      <c r="AL405" s="354"/>
      <c r="AM405" s="354"/>
      <c r="AN405" s="351"/>
      <c r="AO405" s="354"/>
      <c r="AP405" s="354"/>
      <c r="AQ405" s="351"/>
      <c r="AR405" s="354"/>
      <c r="AS405" s="354"/>
      <c r="AT405" s="351"/>
      <c r="AU405" s="354"/>
      <c r="AV405" s="354"/>
      <c r="AW405" s="351"/>
      <c r="AX405" s="354"/>
      <c r="AY405" s="354"/>
      <c r="AZ405" s="351"/>
      <c r="BA405" s="354"/>
      <c r="BB405" s="354"/>
      <c r="BC405" s="351"/>
      <c r="BD405" s="354"/>
      <c r="BE405" s="354"/>
      <c r="BF405" s="351"/>
      <c r="BG405" s="354"/>
      <c r="BH405" s="354"/>
      <c r="BI405" s="351"/>
      <c r="BJ405" s="354"/>
      <c r="BK405" s="354"/>
      <c r="BL405" s="354"/>
      <c r="BM405" s="357"/>
    </row>
    <row r="406" spans="2:70" x14ac:dyDescent="0.25">
      <c r="B406" s="47" t="s">
        <v>202</v>
      </c>
      <c r="C406" s="249"/>
      <c r="D406" s="351"/>
      <c r="E406" s="354"/>
      <c r="F406" s="354"/>
      <c r="G406" s="351"/>
      <c r="H406" s="354"/>
      <c r="I406" s="354"/>
      <c r="J406" s="351"/>
      <c r="K406" s="354"/>
      <c r="L406" s="354"/>
      <c r="M406" s="351"/>
      <c r="N406" s="354"/>
      <c r="O406" s="354"/>
      <c r="P406" s="351"/>
      <c r="Q406" s="354"/>
      <c r="R406" s="354"/>
      <c r="S406" s="351"/>
      <c r="T406" s="354"/>
      <c r="U406" s="354"/>
      <c r="V406" s="351"/>
      <c r="W406" s="354"/>
      <c r="X406" s="354"/>
      <c r="Y406" s="351"/>
      <c r="Z406" s="354"/>
      <c r="AA406" s="354"/>
      <c r="AB406" s="351"/>
      <c r="AC406" s="354"/>
      <c r="AD406" s="354"/>
      <c r="AE406" s="351"/>
      <c r="AF406" s="354"/>
      <c r="AG406" s="354"/>
      <c r="AH406" s="351"/>
      <c r="AI406" s="354"/>
      <c r="AJ406" s="354"/>
      <c r="AK406" s="351"/>
      <c r="AL406" s="354"/>
      <c r="AM406" s="354"/>
      <c r="AN406" s="351"/>
      <c r="AO406" s="354"/>
      <c r="AP406" s="354"/>
      <c r="AQ406" s="351"/>
      <c r="AR406" s="354"/>
      <c r="AS406" s="354"/>
      <c r="AT406" s="351"/>
      <c r="AU406" s="354"/>
      <c r="AV406" s="354"/>
      <c r="AW406" s="351"/>
      <c r="AX406" s="354"/>
      <c r="AY406" s="354"/>
      <c r="AZ406" s="351"/>
      <c r="BA406" s="354"/>
      <c r="BB406" s="354"/>
      <c r="BC406" s="351"/>
      <c r="BD406" s="354"/>
      <c r="BE406" s="354"/>
      <c r="BF406" s="351"/>
      <c r="BG406" s="354"/>
      <c r="BH406" s="354"/>
      <c r="BI406" s="351"/>
      <c r="BJ406" s="354"/>
      <c r="BK406" s="354"/>
      <c r="BL406" s="354"/>
      <c r="BM406" s="357"/>
    </row>
    <row r="407" spans="2:70" x14ac:dyDescent="0.25">
      <c r="B407" s="47" t="s">
        <v>203</v>
      </c>
      <c r="C407" s="249"/>
      <c r="D407" s="351"/>
      <c r="E407" s="354"/>
      <c r="F407" s="354"/>
      <c r="G407" s="351"/>
      <c r="H407" s="354"/>
      <c r="I407" s="354"/>
      <c r="J407" s="351"/>
      <c r="K407" s="354"/>
      <c r="L407" s="354"/>
      <c r="M407" s="351"/>
      <c r="N407" s="354"/>
      <c r="O407" s="354"/>
      <c r="P407" s="351"/>
      <c r="Q407" s="354"/>
      <c r="R407" s="354"/>
      <c r="S407" s="351"/>
      <c r="T407" s="354"/>
      <c r="U407" s="354"/>
      <c r="V407" s="351"/>
      <c r="W407" s="354"/>
      <c r="X407" s="354"/>
      <c r="Y407" s="351"/>
      <c r="Z407" s="354"/>
      <c r="AA407" s="354"/>
      <c r="AB407" s="351"/>
      <c r="AC407" s="354"/>
      <c r="AD407" s="354"/>
      <c r="AE407" s="351"/>
      <c r="AF407" s="354"/>
      <c r="AG407" s="354"/>
      <c r="AH407" s="351"/>
      <c r="AI407" s="354"/>
      <c r="AJ407" s="354"/>
      <c r="AK407" s="351"/>
      <c r="AL407" s="354"/>
      <c r="AM407" s="354"/>
      <c r="AN407" s="351"/>
      <c r="AO407" s="354"/>
      <c r="AP407" s="354"/>
      <c r="AQ407" s="351"/>
      <c r="AR407" s="354"/>
      <c r="AS407" s="354"/>
      <c r="AT407" s="351"/>
      <c r="AU407" s="354"/>
      <c r="AV407" s="354"/>
      <c r="AW407" s="351"/>
      <c r="AX407" s="354"/>
      <c r="AY407" s="354"/>
      <c r="AZ407" s="351"/>
      <c r="BA407" s="354"/>
      <c r="BB407" s="354"/>
      <c r="BC407" s="351"/>
      <c r="BD407" s="354"/>
      <c r="BE407" s="354"/>
      <c r="BF407" s="351"/>
      <c r="BG407" s="354"/>
      <c r="BH407" s="354"/>
      <c r="BI407" s="351"/>
      <c r="BJ407" s="354"/>
      <c r="BK407" s="354"/>
      <c r="BL407" s="354"/>
      <c r="BM407" s="357"/>
    </row>
    <row r="408" spans="2:70" x14ac:dyDescent="0.25">
      <c r="B408" s="302"/>
      <c r="C408" s="249"/>
      <c r="D408" s="351"/>
      <c r="E408" s="354"/>
      <c r="F408" s="354"/>
      <c r="G408" s="351"/>
      <c r="H408" s="354"/>
      <c r="I408" s="354"/>
      <c r="J408" s="351"/>
      <c r="K408" s="354"/>
      <c r="L408" s="354"/>
      <c r="M408" s="351"/>
      <c r="N408" s="354"/>
      <c r="O408" s="354"/>
      <c r="P408" s="351"/>
      <c r="Q408" s="354"/>
      <c r="R408" s="354"/>
      <c r="S408" s="351"/>
      <c r="T408" s="354"/>
      <c r="U408" s="354"/>
      <c r="V408" s="351"/>
      <c r="W408" s="354"/>
      <c r="X408" s="354"/>
      <c r="Y408" s="351"/>
      <c r="Z408" s="354"/>
      <c r="AA408" s="354"/>
      <c r="AB408" s="351"/>
      <c r="AC408" s="354"/>
      <c r="AD408" s="354"/>
      <c r="AE408" s="351"/>
      <c r="AF408" s="354"/>
      <c r="AG408" s="354"/>
      <c r="AH408" s="351"/>
      <c r="AI408" s="354"/>
      <c r="AJ408" s="354"/>
      <c r="AK408" s="351"/>
      <c r="AL408" s="354"/>
      <c r="AM408" s="354"/>
      <c r="AN408" s="351"/>
      <c r="AO408" s="354"/>
      <c r="AP408" s="354"/>
      <c r="AQ408" s="351"/>
      <c r="AR408" s="354"/>
      <c r="AS408" s="354"/>
      <c r="AT408" s="351"/>
      <c r="AU408" s="354"/>
      <c r="AV408" s="354"/>
      <c r="AW408" s="351"/>
      <c r="AX408" s="354"/>
      <c r="AY408" s="354"/>
      <c r="AZ408" s="351"/>
      <c r="BA408" s="354"/>
      <c r="BB408" s="354"/>
      <c r="BC408" s="351"/>
      <c r="BD408" s="354"/>
      <c r="BE408" s="354"/>
      <c r="BF408" s="351"/>
      <c r="BG408" s="354"/>
      <c r="BH408" s="354"/>
      <c r="BI408" s="351"/>
      <c r="BJ408" s="354"/>
      <c r="BK408" s="354"/>
      <c r="BL408" s="354"/>
      <c r="BM408" s="357"/>
    </row>
    <row r="409" spans="2:70" x14ac:dyDescent="0.25">
      <c r="B409" s="80"/>
      <c r="C409" s="79"/>
      <c r="D409" s="357"/>
      <c r="E409" s="352"/>
      <c r="F409" s="352"/>
      <c r="G409" s="357"/>
      <c r="H409" s="352"/>
      <c r="I409" s="352"/>
      <c r="J409" s="357"/>
      <c r="K409" s="352"/>
      <c r="L409" s="352"/>
      <c r="M409" s="357"/>
      <c r="N409" s="352"/>
      <c r="O409" s="352"/>
      <c r="P409" s="357"/>
      <c r="Q409" s="352"/>
      <c r="R409" s="352"/>
      <c r="S409" s="357"/>
      <c r="T409" s="352"/>
      <c r="U409" s="352"/>
      <c r="V409" s="357"/>
      <c r="W409" s="352"/>
      <c r="X409" s="352"/>
      <c r="Y409" s="357"/>
      <c r="Z409" s="352"/>
      <c r="AA409" s="352"/>
      <c r="AB409" s="357"/>
      <c r="AC409" s="352"/>
      <c r="AD409" s="352"/>
      <c r="AE409" s="357"/>
      <c r="AF409" s="352"/>
      <c r="AG409" s="352"/>
      <c r="AH409" s="357"/>
      <c r="AI409" s="352"/>
      <c r="AJ409" s="352"/>
      <c r="AK409" s="357"/>
      <c r="AL409" s="352"/>
      <c r="AM409" s="352"/>
      <c r="AN409" s="357"/>
      <c r="AO409" s="352"/>
      <c r="AP409" s="352"/>
      <c r="AQ409" s="357"/>
      <c r="AR409" s="352"/>
      <c r="AS409" s="352"/>
      <c r="AT409" s="357"/>
      <c r="AU409" s="352"/>
      <c r="AV409" s="352"/>
      <c r="AW409" s="357"/>
      <c r="AX409" s="352"/>
      <c r="AY409" s="352"/>
      <c r="AZ409" s="357"/>
      <c r="BA409" s="352"/>
      <c r="BB409" s="352"/>
      <c r="BC409" s="357"/>
      <c r="BD409" s="352"/>
      <c r="BE409" s="352"/>
      <c r="BF409" s="357"/>
      <c r="BG409" s="352"/>
      <c r="BH409" s="352"/>
      <c r="BI409" s="357"/>
      <c r="BJ409" s="352"/>
      <c r="BK409" s="352"/>
      <c r="BL409" s="352"/>
      <c r="BM409" s="357"/>
    </row>
    <row r="410" spans="2:70" s="106" customFormat="1" x14ac:dyDescent="0.25">
      <c r="B410" s="107"/>
      <c r="C410" s="75"/>
      <c r="D410" s="351"/>
      <c r="E410" s="354"/>
      <c r="F410" s="354"/>
      <c r="G410" s="351"/>
      <c r="H410" s="354"/>
      <c r="I410" s="354"/>
      <c r="J410" s="351"/>
      <c r="K410" s="354"/>
      <c r="L410" s="354"/>
      <c r="M410" s="351"/>
      <c r="N410" s="354"/>
      <c r="O410" s="354"/>
      <c r="P410" s="351"/>
      <c r="Q410" s="354"/>
      <c r="R410" s="354"/>
      <c r="S410" s="351"/>
      <c r="T410" s="354"/>
      <c r="U410" s="354"/>
      <c r="V410" s="351"/>
      <c r="W410" s="354"/>
      <c r="X410" s="354"/>
      <c r="Y410" s="351"/>
      <c r="Z410" s="354"/>
      <c r="AA410" s="354"/>
      <c r="AB410" s="351"/>
      <c r="AC410" s="354"/>
      <c r="AD410" s="354"/>
      <c r="AE410" s="351"/>
      <c r="AF410" s="354"/>
      <c r="AG410" s="354"/>
      <c r="AH410" s="351"/>
      <c r="AI410" s="354"/>
      <c r="AJ410" s="354"/>
      <c r="AK410" s="351"/>
      <c r="AL410" s="354"/>
      <c r="AM410" s="354"/>
      <c r="AN410" s="351"/>
      <c r="AO410" s="354"/>
      <c r="AP410" s="354"/>
      <c r="AQ410" s="351"/>
      <c r="AR410" s="354"/>
      <c r="AS410" s="354"/>
      <c r="AT410" s="351"/>
      <c r="AU410" s="354"/>
      <c r="AV410" s="354"/>
      <c r="AW410" s="351"/>
      <c r="AX410" s="354"/>
      <c r="AY410" s="354"/>
      <c r="AZ410" s="351"/>
      <c r="BA410" s="354"/>
      <c r="BB410" s="354"/>
      <c r="BC410" s="351"/>
      <c r="BD410" s="354"/>
      <c r="BE410" s="354"/>
      <c r="BF410" s="351"/>
      <c r="BG410" s="354"/>
      <c r="BH410" s="354"/>
      <c r="BI410" s="351"/>
      <c r="BJ410" s="354"/>
      <c r="BK410" s="354"/>
      <c r="BL410" s="354"/>
      <c r="BM410" s="357"/>
      <c r="BN410" s="221"/>
      <c r="BO410" s="209"/>
      <c r="BP410" s="209"/>
      <c r="BQ410" s="209"/>
      <c r="BR410" s="209"/>
    </row>
    <row r="411" spans="2:70" x14ac:dyDescent="0.25">
      <c r="B411" s="69"/>
      <c r="C411" s="70"/>
      <c r="D411" s="402"/>
      <c r="E411" s="403"/>
      <c r="F411" s="403"/>
      <c r="G411" s="402"/>
      <c r="H411" s="403"/>
      <c r="I411" s="403"/>
      <c r="J411" s="402"/>
      <c r="K411" s="404"/>
      <c r="L411" s="404"/>
      <c r="M411" s="402"/>
      <c r="N411" s="403"/>
      <c r="O411" s="403"/>
      <c r="P411" s="402"/>
      <c r="Q411" s="403"/>
      <c r="R411" s="403"/>
      <c r="S411" s="402"/>
      <c r="T411" s="403"/>
      <c r="U411" s="403"/>
      <c r="V411" s="402"/>
      <c r="W411" s="403"/>
      <c r="X411" s="403"/>
      <c r="Y411" s="402"/>
      <c r="Z411" s="403"/>
      <c r="AA411" s="403"/>
      <c r="AB411" s="402"/>
      <c r="AC411" s="403"/>
      <c r="AD411" s="403"/>
      <c r="AE411" s="402"/>
      <c r="AF411" s="403"/>
      <c r="AG411" s="403"/>
      <c r="AH411" s="402"/>
      <c r="AI411" s="403"/>
      <c r="AJ411" s="403"/>
      <c r="AK411" s="402"/>
      <c r="AL411" s="403"/>
      <c r="AM411" s="403"/>
      <c r="AN411" s="402"/>
      <c r="AO411" s="403"/>
      <c r="AP411" s="403"/>
      <c r="AQ411" s="402"/>
      <c r="AR411" s="403"/>
      <c r="AS411" s="403"/>
      <c r="AT411" s="402"/>
      <c r="AU411" s="403"/>
      <c r="AV411" s="403"/>
      <c r="AW411" s="402"/>
      <c r="AX411" s="403"/>
      <c r="AY411" s="403"/>
      <c r="AZ411" s="402"/>
      <c r="BA411" s="403"/>
      <c r="BB411" s="403"/>
      <c r="BC411" s="402"/>
      <c r="BD411" s="403"/>
      <c r="BE411" s="403"/>
      <c r="BF411" s="402"/>
      <c r="BG411" s="403"/>
      <c r="BH411" s="403"/>
      <c r="BI411" s="402"/>
      <c r="BJ411" s="403"/>
      <c r="BK411" s="403"/>
      <c r="BL411" s="403"/>
      <c r="BM411" s="405"/>
    </row>
    <row r="412" spans="2:70" x14ac:dyDescent="0.25">
      <c r="F412" s="394"/>
      <c r="G412" s="391"/>
      <c r="H412" s="394"/>
      <c r="I412" s="394"/>
      <c r="J412" s="391"/>
      <c r="K412" s="406"/>
      <c r="L412" s="406"/>
      <c r="M412" s="391"/>
      <c r="N412" s="394"/>
      <c r="O412" s="394"/>
      <c r="P412" s="391"/>
      <c r="Q412" s="394"/>
      <c r="R412" s="394"/>
      <c r="S412" s="391"/>
      <c r="T412" s="394"/>
      <c r="U412" s="394"/>
      <c r="V412" s="391"/>
      <c r="W412" s="394"/>
      <c r="X412" s="394"/>
      <c r="Y412" s="391"/>
      <c r="Z412" s="394"/>
      <c r="AA412" s="394"/>
      <c r="AB412" s="391"/>
      <c r="AC412" s="394"/>
      <c r="AD412" s="394"/>
      <c r="AE412" s="391"/>
      <c r="AF412" s="394"/>
      <c r="AG412" s="394"/>
      <c r="AH412" s="391"/>
      <c r="AI412" s="394"/>
      <c r="AJ412" s="394"/>
      <c r="AK412" s="391"/>
      <c r="AL412" s="394"/>
      <c r="AM412" s="394"/>
      <c r="AN412" s="391"/>
      <c r="AO412" s="394"/>
      <c r="AP412" s="394"/>
      <c r="AQ412" s="391"/>
      <c r="AR412" s="394"/>
      <c r="AS412" s="394"/>
      <c r="AT412" s="391"/>
      <c r="AU412" s="394"/>
      <c r="AV412" s="394"/>
      <c r="AW412" s="391"/>
      <c r="AX412" s="394"/>
      <c r="AY412" s="394"/>
      <c r="AZ412" s="391"/>
      <c r="BA412" s="394"/>
      <c r="BB412" s="394"/>
      <c r="BC412" s="391"/>
      <c r="BD412" s="394"/>
      <c r="BE412" s="394"/>
      <c r="BF412" s="391"/>
      <c r="BG412" s="394"/>
      <c r="BH412" s="394"/>
      <c r="BI412" s="391"/>
      <c r="BJ412" s="394"/>
      <c r="BK412" s="394"/>
      <c r="BL412" s="394"/>
      <c r="BM412" s="407"/>
    </row>
    <row r="413" spans="2:70" x14ac:dyDescent="0.25">
      <c r="F413" s="394"/>
      <c r="G413" s="391"/>
      <c r="H413" s="394"/>
      <c r="I413" s="394"/>
      <c r="J413" s="391"/>
      <c r="K413" s="406"/>
      <c r="L413" s="406"/>
      <c r="M413" s="391"/>
      <c r="N413" s="394"/>
      <c r="O413" s="394"/>
      <c r="P413" s="391"/>
      <c r="Q413" s="394"/>
      <c r="R413" s="394"/>
      <c r="S413" s="391"/>
      <c r="T413" s="394"/>
      <c r="U413" s="394"/>
      <c r="V413" s="391"/>
      <c r="W413" s="394"/>
      <c r="X413" s="394"/>
      <c r="Y413" s="391"/>
      <c r="Z413" s="394"/>
      <c r="AA413" s="394"/>
      <c r="AB413" s="391"/>
      <c r="AC413" s="394"/>
      <c r="AD413" s="394"/>
      <c r="AE413" s="391"/>
      <c r="AF413" s="394"/>
      <c r="AG413" s="394"/>
      <c r="AH413" s="391"/>
      <c r="AI413" s="394"/>
      <c r="AJ413" s="394"/>
      <c r="AK413" s="391"/>
      <c r="AL413" s="394"/>
      <c r="AM413" s="394"/>
      <c r="AN413" s="391"/>
      <c r="AO413" s="394"/>
      <c r="AP413" s="394"/>
      <c r="AQ413" s="391"/>
      <c r="AR413" s="394"/>
      <c r="AS413" s="394"/>
      <c r="AT413" s="391"/>
      <c r="AU413" s="394"/>
      <c r="AV413" s="394"/>
      <c r="AW413" s="391"/>
      <c r="AX413" s="394"/>
      <c r="AY413" s="394"/>
      <c r="AZ413" s="391"/>
      <c r="BA413" s="394"/>
      <c r="BB413" s="394"/>
      <c r="BC413" s="391"/>
      <c r="BD413" s="394"/>
      <c r="BE413" s="394"/>
      <c r="BF413" s="391"/>
      <c r="BG413" s="394"/>
      <c r="BH413" s="394"/>
      <c r="BI413" s="391"/>
      <c r="BJ413" s="394"/>
      <c r="BK413" s="394"/>
      <c r="BL413" s="394"/>
      <c r="BM413" s="407"/>
    </row>
    <row r="414" spans="2:70" x14ac:dyDescent="0.25">
      <c r="F414" s="394"/>
      <c r="G414" s="391"/>
      <c r="H414" s="394"/>
      <c r="I414" s="394"/>
      <c r="J414" s="391"/>
      <c r="K414" s="406"/>
      <c r="L414" s="406"/>
      <c r="M414" s="391"/>
      <c r="N414" s="394"/>
      <c r="O414" s="394"/>
      <c r="P414" s="391"/>
      <c r="Q414" s="394"/>
      <c r="R414" s="394"/>
      <c r="S414" s="391"/>
      <c r="T414" s="394"/>
      <c r="U414" s="394"/>
      <c r="V414" s="391"/>
      <c r="W414" s="394"/>
      <c r="X414" s="394"/>
      <c r="Y414" s="391"/>
      <c r="Z414" s="394"/>
      <c r="AA414" s="394"/>
      <c r="AB414" s="391"/>
      <c r="AC414" s="394"/>
      <c r="AD414" s="394"/>
      <c r="AE414" s="391"/>
      <c r="AF414" s="394"/>
      <c r="AG414" s="394"/>
      <c r="AH414" s="391"/>
      <c r="AI414" s="394"/>
      <c r="AJ414" s="394"/>
      <c r="AK414" s="391"/>
      <c r="AL414" s="394"/>
      <c r="AM414" s="394"/>
      <c r="AN414" s="391"/>
      <c r="AO414" s="394"/>
      <c r="AP414" s="394"/>
      <c r="AQ414" s="391"/>
      <c r="AR414" s="394"/>
      <c r="AS414" s="394"/>
      <c r="AT414" s="391"/>
      <c r="AU414" s="394"/>
      <c r="AV414" s="394"/>
      <c r="AW414" s="391"/>
      <c r="AX414" s="394"/>
      <c r="AY414" s="394"/>
      <c r="AZ414" s="391"/>
      <c r="BA414" s="394"/>
      <c r="BB414" s="394"/>
      <c r="BC414" s="391"/>
      <c r="BD414" s="394"/>
      <c r="BE414" s="394"/>
      <c r="BF414" s="391"/>
      <c r="BG414" s="394"/>
      <c r="BH414" s="394"/>
      <c r="BI414" s="391"/>
      <c r="BJ414" s="394"/>
      <c r="BK414" s="394"/>
      <c r="BL414" s="394"/>
      <c r="BM414" s="407"/>
    </row>
    <row r="415" spans="2:70" x14ac:dyDescent="0.25">
      <c r="F415" s="394"/>
      <c r="G415" s="391"/>
      <c r="H415" s="394"/>
      <c r="I415" s="394"/>
      <c r="J415" s="391"/>
      <c r="K415" s="406"/>
      <c r="L415" s="406"/>
      <c r="M415" s="391"/>
      <c r="N415" s="394"/>
      <c r="O415" s="394"/>
      <c r="P415" s="391"/>
      <c r="Q415" s="394"/>
      <c r="R415" s="394"/>
      <c r="S415" s="391"/>
      <c r="T415" s="394"/>
      <c r="U415" s="394"/>
      <c r="V415" s="391"/>
      <c r="W415" s="394"/>
      <c r="X415" s="394"/>
      <c r="Y415" s="391"/>
      <c r="Z415" s="394"/>
      <c r="AA415" s="394"/>
      <c r="AB415" s="391"/>
      <c r="AC415" s="394"/>
      <c r="AD415" s="394"/>
      <c r="AE415" s="391"/>
      <c r="AF415" s="394"/>
      <c r="AG415" s="394"/>
      <c r="AH415" s="391"/>
      <c r="AI415" s="394"/>
      <c r="AJ415" s="394"/>
      <c r="AK415" s="391"/>
      <c r="AL415" s="394"/>
      <c r="AM415" s="394"/>
      <c r="AN415" s="391"/>
      <c r="AO415" s="394"/>
      <c r="AP415" s="394"/>
      <c r="AQ415" s="391"/>
      <c r="AR415" s="394"/>
      <c r="AS415" s="394"/>
      <c r="AT415" s="391"/>
      <c r="AU415" s="394"/>
      <c r="AV415" s="394"/>
      <c r="AW415" s="391"/>
      <c r="AX415" s="394"/>
      <c r="AY415" s="394"/>
      <c r="AZ415" s="391"/>
      <c r="BA415" s="394"/>
      <c r="BB415" s="394"/>
      <c r="BC415" s="391"/>
      <c r="BD415" s="394"/>
      <c r="BE415" s="394"/>
      <c r="BF415" s="391"/>
      <c r="BG415" s="394"/>
      <c r="BH415" s="394"/>
      <c r="BI415" s="391"/>
      <c r="BJ415" s="394"/>
      <c r="BK415" s="394"/>
      <c r="BL415" s="394"/>
      <c r="BM415" s="407"/>
    </row>
    <row r="416" spans="2:70" x14ac:dyDescent="0.25">
      <c r="F416" s="394"/>
      <c r="G416" s="391"/>
      <c r="H416" s="394"/>
      <c r="I416" s="394"/>
      <c r="J416" s="391"/>
      <c r="K416" s="406"/>
      <c r="L416" s="406"/>
      <c r="M416" s="391"/>
      <c r="N416" s="394"/>
      <c r="O416" s="394"/>
      <c r="P416" s="391"/>
      <c r="Q416" s="394"/>
      <c r="R416" s="394"/>
      <c r="S416" s="391"/>
      <c r="T416" s="394"/>
      <c r="U416" s="394"/>
      <c r="V416" s="391"/>
      <c r="W416" s="394"/>
      <c r="X416" s="394"/>
      <c r="Y416" s="391"/>
      <c r="Z416" s="394"/>
      <c r="AA416" s="394"/>
      <c r="AB416" s="391"/>
      <c r="AC416" s="394"/>
      <c r="AD416" s="394"/>
      <c r="AE416" s="391"/>
      <c r="AF416" s="394"/>
      <c r="AG416" s="394"/>
      <c r="AH416" s="391"/>
      <c r="AI416" s="394"/>
      <c r="AJ416" s="394"/>
      <c r="AK416" s="391"/>
      <c r="AL416" s="394"/>
      <c r="AM416" s="394"/>
      <c r="AN416" s="391"/>
      <c r="AO416" s="394"/>
      <c r="AP416" s="394"/>
      <c r="AQ416" s="391"/>
      <c r="AR416" s="394"/>
      <c r="AS416" s="394"/>
      <c r="AT416" s="391"/>
      <c r="AU416" s="394"/>
      <c r="AV416" s="394"/>
      <c r="AW416" s="391"/>
      <c r="AX416" s="394"/>
      <c r="AY416" s="394"/>
      <c r="AZ416" s="391"/>
      <c r="BA416" s="394"/>
      <c r="BB416" s="394"/>
      <c r="BC416" s="391"/>
      <c r="BD416" s="394"/>
      <c r="BE416" s="394"/>
      <c r="BF416" s="391"/>
      <c r="BG416" s="394"/>
      <c r="BH416" s="394"/>
      <c r="BI416" s="391"/>
      <c r="BJ416" s="394"/>
      <c r="BK416" s="394"/>
      <c r="BL416" s="394"/>
      <c r="BM416" s="407"/>
    </row>
    <row r="417" spans="6:65" x14ac:dyDescent="0.25">
      <c r="F417" s="394"/>
      <c r="G417" s="391"/>
      <c r="H417" s="394"/>
      <c r="I417" s="394"/>
      <c r="J417" s="391"/>
      <c r="K417" s="406"/>
      <c r="L417" s="406"/>
      <c r="M417" s="391"/>
      <c r="N417" s="394"/>
      <c r="O417" s="394"/>
      <c r="P417" s="391"/>
      <c r="Q417" s="394"/>
      <c r="R417" s="394"/>
      <c r="S417" s="391"/>
      <c r="T417" s="394"/>
      <c r="U417" s="394"/>
      <c r="V417" s="391"/>
      <c r="W417" s="394"/>
      <c r="X417" s="394"/>
      <c r="Y417" s="391"/>
      <c r="Z417" s="394"/>
      <c r="AA417" s="394"/>
      <c r="AB417" s="391"/>
      <c r="AC417" s="394"/>
      <c r="AD417" s="394"/>
      <c r="AE417" s="391"/>
      <c r="AF417" s="394"/>
      <c r="AG417" s="394"/>
      <c r="AH417" s="391"/>
      <c r="AI417" s="394"/>
      <c r="AJ417" s="394"/>
      <c r="AK417" s="391"/>
      <c r="AL417" s="394"/>
      <c r="AM417" s="394"/>
      <c r="AN417" s="391"/>
      <c r="AO417" s="394"/>
      <c r="AP417" s="394"/>
      <c r="AQ417" s="391"/>
      <c r="AR417" s="394"/>
      <c r="AS417" s="394"/>
      <c r="AT417" s="391"/>
      <c r="AU417" s="394"/>
      <c r="AV417" s="394"/>
      <c r="AW417" s="391"/>
      <c r="AX417" s="394"/>
      <c r="AY417" s="394"/>
      <c r="AZ417" s="391"/>
      <c r="BA417" s="394"/>
      <c r="BB417" s="394"/>
      <c r="BC417" s="391"/>
      <c r="BD417" s="394"/>
      <c r="BE417" s="394"/>
      <c r="BF417" s="391"/>
      <c r="BG417" s="394"/>
      <c r="BH417" s="394"/>
      <c r="BI417" s="391"/>
      <c r="BJ417" s="394"/>
      <c r="BK417" s="394"/>
      <c r="BL417" s="394"/>
      <c r="BM417" s="407"/>
    </row>
    <row r="418" spans="6:65" x14ac:dyDescent="0.25">
      <c r="F418" s="394"/>
      <c r="G418" s="391"/>
      <c r="H418" s="394"/>
      <c r="I418" s="394"/>
      <c r="J418" s="391"/>
      <c r="K418" s="406"/>
      <c r="L418" s="406"/>
      <c r="M418" s="391"/>
      <c r="N418" s="394"/>
      <c r="O418" s="394"/>
      <c r="P418" s="391"/>
      <c r="Q418" s="394"/>
      <c r="R418" s="394"/>
      <c r="S418" s="391"/>
      <c r="T418" s="394"/>
      <c r="U418" s="394"/>
      <c r="V418" s="391"/>
      <c r="W418" s="394"/>
      <c r="X418" s="394"/>
      <c r="Y418" s="391"/>
      <c r="Z418" s="394"/>
      <c r="AA418" s="394"/>
      <c r="AB418" s="391"/>
      <c r="AC418" s="394"/>
      <c r="AD418" s="394"/>
      <c r="AE418" s="391"/>
      <c r="AF418" s="394"/>
      <c r="AG418" s="394"/>
      <c r="AH418" s="391"/>
      <c r="AI418" s="394"/>
      <c r="AJ418" s="394"/>
      <c r="AK418" s="391"/>
      <c r="AL418" s="394"/>
      <c r="AM418" s="394"/>
      <c r="AN418" s="391"/>
      <c r="AO418" s="394"/>
      <c r="AP418" s="394"/>
      <c r="AQ418" s="391"/>
      <c r="AR418" s="394"/>
      <c r="AS418" s="394"/>
      <c r="AT418" s="391"/>
      <c r="AU418" s="394"/>
      <c r="AV418" s="394"/>
      <c r="AW418" s="391"/>
      <c r="AX418" s="394"/>
      <c r="AY418" s="394"/>
      <c r="AZ418" s="391"/>
      <c r="BA418" s="394"/>
      <c r="BB418" s="394"/>
      <c r="BC418" s="391"/>
      <c r="BD418" s="394"/>
      <c r="BE418" s="394"/>
      <c r="BF418" s="391"/>
      <c r="BG418" s="394"/>
      <c r="BH418" s="394"/>
      <c r="BI418" s="391"/>
      <c r="BJ418" s="394"/>
      <c r="BK418" s="394"/>
      <c r="BL418" s="394"/>
      <c r="BM418" s="407"/>
    </row>
    <row r="419" spans="6:65" x14ac:dyDescent="0.25">
      <c r="F419" s="394"/>
      <c r="G419" s="391"/>
      <c r="H419" s="394"/>
      <c r="I419" s="394"/>
      <c r="J419" s="391"/>
      <c r="K419" s="406"/>
      <c r="L419" s="406"/>
      <c r="M419" s="391"/>
      <c r="N419" s="394"/>
      <c r="O419" s="394"/>
      <c r="P419" s="391"/>
      <c r="Q419" s="394"/>
      <c r="R419" s="394"/>
      <c r="S419" s="391"/>
      <c r="T419" s="394"/>
      <c r="U419" s="394"/>
      <c r="V419" s="391"/>
      <c r="W419" s="394"/>
      <c r="X419" s="394"/>
      <c r="Y419" s="391"/>
      <c r="Z419" s="394"/>
      <c r="AA419" s="394"/>
      <c r="AB419" s="391"/>
      <c r="AC419" s="394"/>
      <c r="AD419" s="394"/>
      <c r="AE419" s="391"/>
      <c r="AF419" s="394"/>
      <c r="AG419" s="394"/>
      <c r="AH419" s="391"/>
      <c r="AI419" s="394"/>
      <c r="AJ419" s="394"/>
      <c r="AK419" s="391"/>
      <c r="AL419" s="394"/>
      <c r="AM419" s="394"/>
      <c r="AN419" s="391"/>
      <c r="AO419" s="394"/>
      <c r="AP419" s="394"/>
      <c r="AQ419" s="391"/>
      <c r="AR419" s="394"/>
      <c r="AS419" s="394"/>
      <c r="AT419" s="391"/>
      <c r="AU419" s="394"/>
      <c r="AV419" s="394"/>
      <c r="AW419" s="391"/>
      <c r="AX419" s="394"/>
      <c r="AY419" s="394"/>
      <c r="AZ419" s="391"/>
      <c r="BA419" s="394"/>
      <c r="BB419" s="394"/>
      <c r="BC419" s="391"/>
      <c r="BD419" s="394"/>
      <c r="BE419" s="394"/>
      <c r="BF419" s="391"/>
      <c r="BG419" s="394"/>
      <c r="BH419" s="394"/>
      <c r="BI419" s="391"/>
      <c r="BJ419" s="394"/>
      <c r="BK419" s="394"/>
      <c r="BL419" s="394"/>
      <c r="BM419" s="407"/>
    </row>
    <row r="420" spans="6:65" x14ac:dyDescent="0.25">
      <c r="F420" s="394"/>
      <c r="G420" s="391"/>
      <c r="H420" s="394"/>
      <c r="I420" s="394"/>
      <c r="J420" s="391"/>
      <c r="K420" s="406"/>
      <c r="L420" s="406"/>
      <c r="M420" s="391"/>
      <c r="N420" s="394"/>
      <c r="O420" s="394"/>
      <c r="P420" s="391"/>
      <c r="Q420" s="394"/>
      <c r="R420" s="394"/>
      <c r="S420" s="391"/>
      <c r="T420" s="394"/>
      <c r="U420" s="394"/>
      <c r="V420" s="391"/>
      <c r="W420" s="394"/>
      <c r="X420" s="394"/>
      <c r="Y420" s="391"/>
      <c r="Z420" s="394"/>
      <c r="AA420" s="394"/>
      <c r="AB420" s="391"/>
      <c r="AC420" s="394"/>
      <c r="AD420" s="394"/>
      <c r="AE420" s="391"/>
      <c r="AF420" s="394"/>
      <c r="AG420" s="394"/>
      <c r="AH420" s="391"/>
      <c r="AI420" s="394"/>
      <c r="AJ420" s="394"/>
      <c r="AK420" s="391"/>
      <c r="AL420" s="394"/>
      <c r="AM420" s="394"/>
      <c r="AN420" s="391"/>
      <c r="AO420" s="394"/>
      <c r="AP420" s="394"/>
      <c r="AQ420" s="391"/>
      <c r="AR420" s="394"/>
      <c r="AS420" s="394"/>
      <c r="AT420" s="391"/>
      <c r="AU420" s="394"/>
      <c r="AV420" s="394"/>
      <c r="AW420" s="391"/>
      <c r="AX420" s="394"/>
      <c r="AY420" s="394"/>
      <c r="AZ420" s="391"/>
      <c r="BA420" s="394"/>
      <c r="BB420" s="394"/>
      <c r="BC420" s="391"/>
      <c r="BD420" s="394"/>
      <c r="BE420" s="394"/>
      <c r="BF420" s="391"/>
      <c r="BG420" s="394"/>
      <c r="BH420" s="394"/>
      <c r="BI420" s="391"/>
      <c r="BJ420" s="394"/>
      <c r="BK420" s="394"/>
      <c r="BL420" s="394"/>
      <c r="BM420" s="407"/>
    </row>
    <row r="421" spans="6:65" x14ac:dyDescent="0.25">
      <c r="F421" s="394"/>
      <c r="G421" s="391"/>
      <c r="H421" s="394"/>
      <c r="I421" s="394"/>
      <c r="J421" s="391"/>
      <c r="K421" s="406"/>
      <c r="L421" s="406"/>
      <c r="M421" s="391"/>
      <c r="N421" s="394"/>
      <c r="O421" s="394"/>
      <c r="P421" s="391"/>
      <c r="Q421" s="394"/>
      <c r="R421" s="394"/>
      <c r="S421" s="391"/>
      <c r="T421" s="394"/>
      <c r="U421" s="394"/>
      <c r="V421" s="391"/>
      <c r="W421" s="394"/>
      <c r="X421" s="394"/>
      <c r="Y421" s="391"/>
      <c r="Z421" s="394"/>
      <c r="AA421" s="394"/>
      <c r="AB421" s="391"/>
      <c r="AC421" s="394"/>
      <c r="AD421" s="394"/>
      <c r="AE421" s="391"/>
      <c r="AF421" s="394"/>
      <c r="AG421" s="394"/>
      <c r="AH421" s="391"/>
      <c r="AI421" s="394"/>
      <c r="AJ421" s="394"/>
      <c r="AK421" s="391"/>
      <c r="AL421" s="394"/>
      <c r="AM421" s="394"/>
      <c r="AN421" s="391"/>
      <c r="AO421" s="394"/>
      <c r="AP421" s="394"/>
      <c r="AQ421" s="391"/>
      <c r="AR421" s="394"/>
      <c r="AS421" s="394"/>
      <c r="AT421" s="391"/>
      <c r="AU421" s="394"/>
      <c r="AV421" s="394"/>
      <c r="AW421" s="391"/>
      <c r="AX421" s="394"/>
      <c r="AY421" s="394"/>
      <c r="AZ421" s="391"/>
      <c r="BA421" s="394"/>
      <c r="BB421" s="394"/>
      <c r="BC421" s="391"/>
      <c r="BD421" s="394"/>
      <c r="BE421" s="394"/>
      <c r="BF421" s="391"/>
      <c r="BG421" s="394"/>
      <c r="BH421" s="394"/>
      <c r="BI421" s="391"/>
      <c r="BJ421" s="394"/>
      <c r="BK421" s="394"/>
      <c r="BL421" s="394"/>
      <c r="BM421" s="407"/>
    </row>
    <row r="422" spans="6:65" x14ac:dyDescent="0.25">
      <c r="F422" s="394"/>
      <c r="G422" s="391"/>
      <c r="H422" s="394"/>
      <c r="I422" s="394"/>
      <c r="J422" s="391"/>
      <c r="K422" s="406"/>
      <c r="L422" s="406"/>
      <c r="M422" s="391"/>
      <c r="N422" s="394"/>
      <c r="O422" s="394"/>
      <c r="P422" s="391"/>
      <c r="Q422" s="394"/>
      <c r="R422" s="394"/>
      <c r="S422" s="391"/>
      <c r="T422" s="394"/>
      <c r="U422" s="394"/>
      <c r="V422" s="391"/>
      <c r="W422" s="394"/>
      <c r="X422" s="394"/>
      <c r="Y422" s="391"/>
      <c r="Z422" s="394"/>
      <c r="AA422" s="394"/>
      <c r="AB422" s="391"/>
      <c r="AC422" s="394"/>
      <c r="AD422" s="394"/>
      <c r="AE422" s="391"/>
      <c r="AF422" s="394"/>
      <c r="AG422" s="394"/>
      <c r="AH422" s="391"/>
      <c r="AI422" s="394"/>
      <c r="AJ422" s="394"/>
      <c r="AK422" s="391"/>
      <c r="AL422" s="394"/>
      <c r="AM422" s="394"/>
      <c r="AN422" s="391"/>
      <c r="AO422" s="394"/>
      <c r="AP422" s="394"/>
      <c r="AQ422" s="391"/>
      <c r="AR422" s="394"/>
      <c r="AS422" s="394"/>
      <c r="AT422" s="391"/>
      <c r="AU422" s="394"/>
      <c r="AV422" s="394"/>
      <c r="AW422" s="391"/>
      <c r="AX422" s="394"/>
      <c r="AY422" s="394"/>
      <c r="AZ422" s="391"/>
      <c r="BA422" s="394"/>
      <c r="BB422" s="394"/>
      <c r="BC422" s="391"/>
      <c r="BD422" s="394"/>
      <c r="BE422" s="394"/>
      <c r="BF422" s="391"/>
      <c r="BG422" s="394"/>
      <c r="BH422" s="394"/>
      <c r="BI422" s="391"/>
      <c r="BJ422" s="394"/>
      <c r="BK422" s="394"/>
      <c r="BL422" s="394"/>
      <c r="BM422" s="407"/>
    </row>
    <row r="423" spans="6:65" x14ac:dyDescent="0.25">
      <c r="F423" s="394"/>
      <c r="G423" s="391"/>
      <c r="H423" s="394"/>
      <c r="I423" s="394"/>
      <c r="J423" s="391"/>
      <c r="K423" s="406"/>
      <c r="L423" s="406"/>
      <c r="M423" s="391"/>
      <c r="N423" s="394"/>
      <c r="O423" s="394"/>
      <c r="P423" s="391"/>
      <c r="Q423" s="394"/>
      <c r="R423" s="394"/>
      <c r="S423" s="391"/>
      <c r="T423" s="394"/>
      <c r="U423" s="394"/>
      <c r="V423" s="391"/>
      <c r="W423" s="394"/>
      <c r="X423" s="394"/>
      <c r="Y423" s="391"/>
      <c r="Z423" s="394"/>
      <c r="AA423" s="394"/>
      <c r="AB423" s="391"/>
      <c r="AC423" s="394"/>
      <c r="AD423" s="394"/>
      <c r="AE423" s="391"/>
      <c r="AF423" s="394"/>
      <c r="AG423" s="394"/>
      <c r="AH423" s="391"/>
      <c r="AI423" s="394"/>
      <c r="AJ423" s="394"/>
      <c r="AK423" s="391"/>
      <c r="AL423" s="394"/>
      <c r="AM423" s="394"/>
      <c r="AN423" s="391"/>
      <c r="AO423" s="394"/>
      <c r="AP423" s="394"/>
      <c r="AQ423" s="391"/>
      <c r="AR423" s="394"/>
      <c r="AS423" s="394"/>
      <c r="AT423" s="391"/>
      <c r="AU423" s="394"/>
      <c r="AV423" s="394"/>
      <c r="AW423" s="391"/>
      <c r="AX423" s="394"/>
      <c r="AY423" s="394"/>
      <c r="AZ423" s="391"/>
      <c r="BA423" s="394"/>
      <c r="BB423" s="394"/>
      <c r="BC423" s="391"/>
      <c r="BD423" s="394"/>
      <c r="BE423" s="394"/>
      <c r="BF423" s="391"/>
      <c r="BG423" s="394"/>
      <c r="BH423" s="394"/>
      <c r="BI423" s="391"/>
      <c r="BJ423" s="394"/>
      <c r="BK423" s="394"/>
      <c r="BL423" s="394"/>
      <c r="BM423" s="407"/>
    </row>
    <row r="424" spans="6:65" x14ac:dyDescent="0.25">
      <c r="F424" s="394"/>
      <c r="G424" s="391"/>
      <c r="H424" s="394"/>
      <c r="I424" s="394"/>
      <c r="J424" s="391"/>
      <c r="K424" s="406"/>
      <c r="L424" s="406"/>
      <c r="M424" s="391"/>
      <c r="N424" s="394"/>
      <c r="O424" s="394"/>
      <c r="P424" s="391"/>
      <c r="Q424" s="394"/>
      <c r="R424" s="394"/>
      <c r="S424" s="391"/>
      <c r="T424" s="394"/>
      <c r="U424" s="394"/>
      <c r="V424" s="391"/>
      <c r="W424" s="394"/>
      <c r="X424" s="394"/>
      <c r="Y424" s="391"/>
      <c r="Z424" s="394"/>
      <c r="AA424" s="394"/>
      <c r="AB424" s="391"/>
      <c r="AC424" s="394"/>
      <c r="AD424" s="394"/>
      <c r="AE424" s="391"/>
      <c r="AF424" s="394"/>
      <c r="AG424" s="394"/>
      <c r="AH424" s="391"/>
      <c r="AI424" s="394"/>
      <c r="AJ424" s="394"/>
      <c r="AK424" s="391"/>
      <c r="AL424" s="394"/>
      <c r="AM424" s="394"/>
      <c r="AN424" s="391"/>
      <c r="AO424" s="394"/>
      <c r="AP424" s="394"/>
      <c r="AQ424" s="391"/>
      <c r="AR424" s="394"/>
      <c r="AS424" s="394"/>
      <c r="AT424" s="391"/>
      <c r="AU424" s="394"/>
      <c r="AV424" s="394"/>
      <c r="AW424" s="391"/>
      <c r="AX424" s="394"/>
      <c r="AY424" s="394"/>
      <c r="AZ424" s="391"/>
      <c r="BA424" s="394"/>
      <c r="BB424" s="394"/>
      <c r="BC424" s="391"/>
      <c r="BD424" s="394"/>
      <c r="BE424" s="394"/>
      <c r="BF424" s="391"/>
      <c r="BG424" s="394"/>
      <c r="BH424" s="394"/>
      <c r="BI424" s="391"/>
      <c r="BJ424" s="394"/>
      <c r="BK424" s="394"/>
      <c r="BL424" s="394"/>
      <c r="BM424" s="407"/>
    </row>
    <row r="425" spans="6:65" x14ac:dyDescent="0.25">
      <c r="F425" s="394"/>
      <c r="G425" s="391"/>
      <c r="H425" s="394"/>
      <c r="I425" s="394"/>
      <c r="J425" s="391"/>
      <c r="K425" s="406"/>
      <c r="L425" s="406"/>
      <c r="M425" s="391"/>
      <c r="N425" s="394"/>
      <c r="O425" s="394"/>
      <c r="P425" s="391"/>
      <c r="Q425" s="394"/>
      <c r="R425" s="394"/>
      <c r="S425" s="391"/>
      <c r="T425" s="394"/>
      <c r="U425" s="394"/>
      <c r="V425" s="391"/>
      <c r="W425" s="394"/>
      <c r="X425" s="394"/>
      <c r="Y425" s="391"/>
      <c r="Z425" s="394"/>
      <c r="AA425" s="394"/>
      <c r="AB425" s="391"/>
      <c r="AC425" s="394"/>
      <c r="AD425" s="394"/>
      <c r="AE425" s="391"/>
      <c r="AF425" s="394"/>
      <c r="AG425" s="394"/>
      <c r="AH425" s="391"/>
      <c r="AI425" s="394"/>
      <c r="AJ425" s="394"/>
      <c r="AK425" s="391"/>
      <c r="AL425" s="394"/>
      <c r="AM425" s="394"/>
      <c r="AN425" s="391"/>
      <c r="AO425" s="394"/>
      <c r="AP425" s="394"/>
      <c r="AQ425" s="391"/>
      <c r="AR425" s="394"/>
      <c r="AS425" s="394"/>
      <c r="AT425" s="391"/>
      <c r="AU425" s="394"/>
      <c r="AV425" s="394"/>
      <c r="AW425" s="391"/>
      <c r="AX425" s="394"/>
      <c r="AY425" s="394"/>
      <c r="AZ425" s="391"/>
      <c r="BA425" s="394"/>
      <c r="BB425" s="394"/>
      <c r="BC425" s="391"/>
      <c r="BD425" s="394"/>
      <c r="BE425" s="394"/>
      <c r="BF425" s="391"/>
      <c r="BG425" s="394"/>
      <c r="BH425" s="394"/>
      <c r="BI425" s="391"/>
      <c r="BJ425" s="394"/>
      <c r="BK425" s="394"/>
      <c r="BL425" s="394"/>
      <c r="BM425" s="407"/>
    </row>
    <row r="426" spans="6:65" x14ac:dyDescent="0.25">
      <c r="F426" s="394"/>
      <c r="G426" s="391"/>
      <c r="H426" s="394"/>
      <c r="I426" s="394"/>
      <c r="J426" s="391"/>
      <c r="K426" s="406"/>
      <c r="L426" s="406"/>
      <c r="M426" s="391"/>
      <c r="N426" s="394"/>
      <c r="O426" s="394"/>
      <c r="P426" s="391"/>
      <c r="Q426" s="394"/>
      <c r="R426" s="394"/>
      <c r="S426" s="391"/>
      <c r="T426" s="394"/>
      <c r="U426" s="394"/>
      <c r="V426" s="391"/>
      <c r="W426" s="394"/>
      <c r="X426" s="394"/>
      <c r="Y426" s="391"/>
      <c r="Z426" s="394"/>
      <c r="AA426" s="394"/>
      <c r="AB426" s="391"/>
      <c r="AC426" s="394"/>
      <c r="AD426" s="394"/>
      <c r="AE426" s="391"/>
      <c r="AF426" s="394"/>
      <c r="AG426" s="394"/>
      <c r="AH426" s="391"/>
      <c r="AI426" s="394"/>
      <c r="AJ426" s="394"/>
      <c r="AK426" s="391"/>
      <c r="AL426" s="394"/>
      <c r="AM426" s="394"/>
      <c r="AN426" s="391"/>
      <c r="AO426" s="394"/>
      <c r="AP426" s="394"/>
      <c r="AQ426" s="391"/>
      <c r="AR426" s="394"/>
      <c r="AS426" s="394"/>
      <c r="AT426" s="391"/>
      <c r="AU426" s="394"/>
      <c r="AV426" s="394"/>
      <c r="AW426" s="391"/>
      <c r="AX426" s="394"/>
      <c r="AY426" s="394"/>
      <c r="AZ426" s="391"/>
      <c r="BA426" s="394"/>
      <c r="BB426" s="394"/>
      <c r="BC426" s="391"/>
      <c r="BD426" s="394"/>
      <c r="BE426" s="394"/>
      <c r="BF426" s="391"/>
      <c r="BG426" s="394"/>
      <c r="BH426" s="394"/>
      <c r="BI426" s="391"/>
      <c r="BJ426" s="394"/>
      <c r="BK426" s="394"/>
      <c r="BL426" s="394"/>
      <c r="BM426" s="407"/>
    </row>
    <row r="427" spans="6:65" x14ac:dyDescent="0.25">
      <c r="F427" s="394"/>
      <c r="G427" s="391"/>
      <c r="H427" s="394"/>
      <c r="I427" s="394"/>
      <c r="J427" s="391"/>
      <c r="K427" s="406"/>
      <c r="L427" s="406"/>
      <c r="M427" s="391"/>
      <c r="N427" s="394"/>
      <c r="O427" s="394"/>
      <c r="P427" s="391"/>
      <c r="Q427" s="394"/>
      <c r="R427" s="394"/>
      <c r="S427" s="391"/>
      <c r="T427" s="394"/>
      <c r="U427" s="394"/>
      <c r="V427" s="391"/>
      <c r="W427" s="394"/>
      <c r="X427" s="394"/>
      <c r="Y427" s="391"/>
      <c r="Z427" s="394"/>
      <c r="AA427" s="394"/>
      <c r="AB427" s="391"/>
      <c r="AC427" s="394"/>
      <c r="AD427" s="394"/>
      <c r="AE427" s="391"/>
      <c r="AF427" s="394"/>
      <c r="AG427" s="394"/>
      <c r="AH427" s="391"/>
      <c r="AI427" s="394"/>
      <c r="AJ427" s="394"/>
      <c r="AK427" s="391"/>
      <c r="AL427" s="394"/>
      <c r="AM427" s="394"/>
      <c r="AN427" s="391"/>
      <c r="AO427" s="394"/>
      <c r="AP427" s="394"/>
      <c r="AQ427" s="391"/>
      <c r="AR427" s="394"/>
      <c r="AS427" s="394"/>
      <c r="AT427" s="391"/>
      <c r="AU427" s="394"/>
      <c r="AV427" s="394"/>
      <c r="AW427" s="391"/>
      <c r="AX427" s="394"/>
      <c r="AY427" s="394"/>
      <c r="AZ427" s="391"/>
      <c r="BA427" s="394"/>
      <c r="BB427" s="394"/>
      <c r="BC427" s="391"/>
      <c r="BD427" s="394"/>
      <c r="BE427" s="394"/>
      <c r="BF427" s="391"/>
      <c r="BG427" s="394"/>
      <c r="BH427" s="394"/>
      <c r="BI427" s="391"/>
      <c r="BJ427" s="394"/>
      <c r="BK427" s="394"/>
      <c r="BL427" s="394"/>
      <c r="BM427" s="407"/>
    </row>
    <row r="428" spans="6:65" x14ac:dyDescent="0.25">
      <c r="F428" s="394"/>
      <c r="G428" s="391"/>
      <c r="H428" s="394"/>
      <c r="I428" s="394"/>
      <c r="J428" s="391"/>
      <c r="K428" s="406"/>
      <c r="L428" s="406"/>
      <c r="M428" s="391"/>
      <c r="N428" s="394"/>
      <c r="O428" s="394"/>
      <c r="P428" s="391"/>
      <c r="Q428" s="394"/>
      <c r="R428" s="394"/>
      <c r="S428" s="391"/>
      <c r="T428" s="394"/>
      <c r="U428" s="394"/>
      <c r="V428" s="391"/>
      <c r="W428" s="394"/>
      <c r="X428" s="394"/>
      <c r="Y428" s="391"/>
      <c r="Z428" s="394"/>
      <c r="AA428" s="394"/>
      <c r="AB428" s="391"/>
      <c r="AC428" s="394"/>
      <c r="AD428" s="394"/>
      <c r="AE428" s="391"/>
      <c r="AF428" s="394"/>
      <c r="AG428" s="394"/>
      <c r="AH428" s="391"/>
      <c r="AI428" s="394"/>
      <c r="AJ428" s="394"/>
      <c r="AK428" s="391"/>
      <c r="AL428" s="394"/>
      <c r="AM428" s="394"/>
      <c r="AN428" s="391"/>
      <c r="AO428" s="394"/>
      <c r="AP428" s="394"/>
      <c r="AQ428" s="391"/>
      <c r="AR428" s="394"/>
      <c r="AS428" s="394"/>
      <c r="AT428" s="391"/>
      <c r="AU428" s="394"/>
      <c r="AV428" s="394"/>
      <c r="AW428" s="391"/>
      <c r="AX428" s="394"/>
      <c r="AY428" s="394"/>
      <c r="AZ428" s="391"/>
      <c r="BA428" s="394"/>
      <c r="BB428" s="394"/>
      <c r="BC428" s="391"/>
      <c r="BD428" s="394"/>
      <c r="BE428" s="394"/>
      <c r="BF428" s="391"/>
      <c r="BG428" s="394"/>
      <c r="BH428" s="394"/>
      <c r="BI428" s="391"/>
      <c r="BJ428" s="394"/>
      <c r="BK428" s="394"/>
      <c r="BL428" s="394"/>
      <c r="BM428" s="407"/>
    </row>
    <row r="429" spans="6:65" x14ac:dyDescent="0.25">
      <c r="F429" s="394"/>
      <c r="G429" s="391"/>
      <c r="H429" s="394"/>
      <c r="I429" s="394"/>
      <c r="J429" s="391"/>
      <c r="K429" s="406"/>
      <c r="L429" s="406"/>
      <c r="M429" s="391"/>
      <c r="N429" s="394"/>
      <c r="O429" s="394"/>
      <c r="P429" s="391"/>
      <c r="Q429" s="394"/>
      <c r="R429" s="394"/>
      <c r="S429" s="391"/>
      <c r="T429" s="394"/>
      <c r="U429" s="394"/>
      <c r="V429" s="391"/>
      <c r="W429" s="394"/>
      <c r="X429" s="394"/>
      <c r="Y429" s="391"/>
      <c r="Z429" s="394"/>
      <c r="AA429" s="394"/>
      <c r="AB429" s="391"/>
      <c r="AC429" s="394"/>
      <c r="AD429" s="394"/>
      <c r="AE429" s="391"/>
      <c r="AF429" s="394"/>
      <c r="AG429" s="394"/>
      <c r="AH429" s="391"/>
      <c r="AI429" s="394"/>
      <c r="AJ429" s="394"/>
      <c r="AK429" s="391"/>
      <c r="AL429" s="394"/>
      <c r="AM429" s="394"/>
      <c r="AN429" s="391"/>
      <c r="AO429" s="394"/>
      <c r="AP429" s="394"/>
      <c r="AQ429" s="391"/>
      <c r="AR429" s="394"/>
      <c r="AS429" s="394"/>
      <c r="AT429" s="391"/>
      <c r="AU429" s="394"/>
      <c r="AV429" s="394"/>
      <c r="AW429" s="391"/>
      <c r="AX429" s="394"/>
      <c r="AY429" s="394"/>
      <c r="AZ429" s="391"/>
      <c r="BA429" s="394"/>
      <c r="BB429" s="394"/>
      <c r="BC429" s="391"/>
      <c r="BD429" s="394"/>
      <c r="BE429" s="394"/>
      <c r="BF429" s="391"/>
      <c r="BG429" s="394"/>
      <c r="BH429" s="394"/>
      <c r="BI429" s="391"/>
      <c r="BJ429" s="394"/>
      <c r="BK429" s="394"/>
      <c r="BL429" s="394"/>
      <c r="BM429" s="407"/>
    </row>
    <row r="430" spans="6:65" x14ac:dyDescent="0.25">
      <c r="F430" s="394"/>
      <c r="G430" s="391"/>
      <c r="H430" s="394"/>
      <c r="I430" s="394"/>
      <c r="J430" s="391"/>
      <c r="K430" s="406"/>
      <c r="L430" s="406"/>
      <c r="M430" s="391"/>
      <c r="N430" s="394"/>
      <c r="O430" s="394"/>
      <c r="P430" s="391"/>
      <c r="Q430" s="394"/>
      <c r="R430" s="394"/>
      <c r="S430" s="391"/>
      <c r="T430" s="394"/>
      <c r="U430" s="394"/>
      <c r="V430" s="391"/>
      <c r="W430" s="394"/>
      <c r="X430" s="394"/>
      <c r="Y430" s="391"/>
      <c r="Z430" s="394"/>
      <c r="AA430" s="394"/>
      <c r="AB430" s="391"/>
      <c r="AC430" s="394"/>
      <c r="AD430" s="394"/>
      <c r="AE430" s="391"/>
      <c r="AF430" s="394"/>
      <c r="AG430" s="394"/>
      <c r="AH430" s="391"/>
      <c r="AI430" s="394"/>
      <c r="AJ430" s="394"/>
      <c r="AK430" s="391"/>
      <c r="AL430" s="394"/>
      <c r="AM430" s="394"/>
      <c r="AN430" s="391"/>
      <c r="AO430" s="394"/>
      <c r="AP430" s="394"/>
      <c r="AQ430" s="391"/>
      <c r="AR430" s="394"/>
      <c r="AS430" s="394"/>
      <c r="AT430" s="391"/>
      <c r="AU430" s="394"/>
      <c r="AV430" s="394"/>
      <c r="AW430" s="391"/>
      <c r="AX430" s="394"/>
      <c r="AY430" s="394"/>
      <c r="AZ430" s="391"/>
      <c r="BA430" s="394"/>
      <c r="BB430" s="394"/>
      <c r="BC430" s="391"/>
      <c r="BD430" s="394"/>
      <c r="BE430" s="394"/>
      <c r="BF430" s="391"/>
      <c r="BG430" s="394"/>
      <c r="BH430" s="394"/>
      <c r="BI430" s="391"/>
      <c r="BJ430" s="394"/>
      <c r="BK430" s="394"/>
      <c r="BL430" s="394"/>
      <c r="BM430" s="407"/>
    </row>
    <row r="431" spans="6:65" x14ac:dyDescent="0.25">
      <c r="F431" s="394"/>
      <c r="G431" s="391"/>
      <c r="H431" s="394"/>
      <c r="I431" s="394"/>
      <c r="J431" s="391"/>
      <c r="K431" s="406"/>
      <c r="L431" s="406"/>
      <c r="M431" s="391"/>
      <c r="N431" s="394"/>
      <c r="O431" s="394"/>
      <c r="P431" s="391"/>
      <c r="Q431" s="394"/>
      <c r="R431" s="394"/>
      <c r="S431" s="391"/>
      <c r="T431" s="394"/>
      <c r="U431" s="394"/>
      <c r="V431" s="391"/>
      <c r="W431" s="394"/>
      <c r="X431" s="394"/>
      <c r="Y431" s="391"/>
      <c r="Z431" s="394"/>
      <c r="AA431" s="394"/>
      <c r="AB431" s="391"/>
      <c r="AC431" s="394"/>
      <c r="AD431" s="394"/>
      <c r="AE431" s="391"/>
      <c r="AF431" s="394"/>
      <c r="AG431" s="394"/>
      <c r="AH431" s="391"/>
      <c r="AI431" s="394"/>
      <c r="AJ431" s="394"/>
      <c r="AK431" s="391"/>
      <c r="AL431" s="394"/>
      <c r="AM431" s="394"/>
      <c r="AN431" s="391"/>
      <c r="AO431" s="394"/>
      <c r="AP431" s="394"/>
      <c r="AQ431" s="391"/>
      <c r="AR431" s="394"/>
      <c r="AS431" s="394"/>
      <c r="AT431" s="391"/>
      <c r="AU431" s="394"/>
      <c r="AV431" s="394"/>
      <c r="AW431" s="391"/>
      <c r="AX431" s="394"/>
      <c r="AY431" s="394"/>
      <c r="AZ431" s="391"/>
      <c r="BA431" s="394"/>
      <c r="BB431" s="394"/>
      <c r="BC431" s="391"/>
      <c r="BD431" s="394"/>
      <c r="BE431" s="394"/>
      <c r="BF431" s="391"/>
      <c r="BG431" s="394"/>
      <c r="BH431" s="394"/>
      <c r="BI431" s="391"/>
      <c r="BJ431" s="394"/>
      <c r="BK431" s="394"/>
      <c r="BL431" s="394"/>
      <c r="BM431" s="407"/>
    </row>
    <row r="432" spans="6:65" x14ac:dyDescent="0.25">
      <c r="F432" s="394"/>
      <c r="G432" s="391"/>
      <c r="H432" s="394"/>
      <c r="I432" s="394"/>
      <c r="J432" s="391"/>
      <c r="K432" s="406"/>
      <c r="L432" s="406"/>
      <c r="M432" s="391"/>
      <c r="N432" s="394"/>
      <c r="O432" s="394"/>
      <c r="P432" s="391"/>
      <c r="Q432" s="394"/>
      <c r="R432" s="394"/>
      <c r="S432" s="391"/>
      <c r="T432" s="394"/>
      <c r="U432" s="394"/>
      <c r="V432" s="391"/>
      <c r="W432" s="394"/>
      <c r="X432" s="394"/>
      <c r="Y432" s="391"/>
      <c r="Z432" s="394"/>
      <c r="AA432" s="394"/>
      <c r="AB432" s="391"/>
      <c r="AC432" s="394"/>
      <c r="AD432" s="394"/>
      <c r="AE432" s="391"/>
      <c r="AF432" s="394"/>
      <c r="AG432" s="394"/>
      <c r="AH432" s="391"/>
      <c r="AI432" s="394"/>
      <c r="AJ432" s="394"/>
      <c r="AK432" s="391"/>
      <c r="AL432" s="394"/>
      <c r="AM432" s="394"/>
      <c r="AN432" s="391"/>
      <c r="AO432" s="394"/>
      <c r="AP432" s="394"/>
      <c r="AQ432" s="391"/>
      <c r="AR432" s="394"/>
      <c r="AS432" s="394"/>
      <c r="AT432" s="391"/>
      <c r="AU432" s="394"/>
      <c r="AV432" s="394"/>
      <c r="AW432" s="391"/>
      <c r="AX432" s="394"/>
      <c r="AY432" s="394"/>
      <c r="AZ432" s="391"/>
      <c r="BA432" s="394"/>
      <c r="BB432" s="394"/>
      <c r="BC432" s="391"/>
      <c r="BD432" s="394"/>
      <c r="BE432" s="394"/>
      <c r="BF432" s="391"/>
      <c r="BG432" s="394"/>
      <c r="BH432" s="394"/>
      <c r="BI432" s="391"/>
      <c r="BJ432" s="394"/>
      <c r="BK432" s="394"/>
      <c r="BL432" s="394"/>
      <c r="BM432" s="407"/>
    </row>
    <row r="433" spans="6:65" x14ac:dyDescent="0.25">
      <c r="F433" s="394"/>
      <c r="G433" s="391"/>
      <c r="H433" s="394"/>
      <c r="I433" s="394"/>
      <c r="J433" s="391"/>
      <c r="K433" s="406"/>
      <c r="L433" s="406"/>
      <c r="M433" s="391"/>
      <c r="N433" s="394"/>
      <c r="O433" s="394"/>
      <c r="P433" s="391"/>
      <c r="Q433" s="394"/>
      <c r="R433" s="394"/>
      <c r="S433" s="391"/>
      <c r="T433" s="394"/>
      <c r="U433" s="394"/>
      <c r="V433" s="391"/>
      <c r="W433" s="394"/>
      <c r="X433" s="394"/>
      <c r="Y433" s="391"/>
      <c r="Z433" s="394"/>
      <c r="AA433" s="394"/>
      <c r="AB433" s="391"/>
      <c r="AC433" s="394"/>
      <c r="AD433" s="394"/>
      <c r="AE433" s="391"/>
      <c r="AF433" s="394"/>
      <c r="AG433" s="394"/>
      <c r="AH433" s="391"/>
      <c r="AI433" s="394"/>
      <c r="AJ433" s="394"/>
      <c r="AK433" s="391"/>
      <c r="AL433" s="394"/>
      <c r="AM433" s="394"/>
      <c r="AN433" s="391"/>
      <c r="AO433" s="394"/>
      <c r="AP433" s="394"/>
      <c r="AQ433" s="391"/>
      <c r="AR433" s="394"/>
      <c r="AS433" s="394"/>
      <c r="AT433" s="391"/>
      <c r="AU433" s="394"/>
      <c r="AV433" s="394"/>
      <c r="AW433" s="391"/>
      <c r="AX433" s="394"/>
      <c r="AY433" s="394"/>
      <c r="AZ433" s="391"/>
      <c r="BA433" s="394"/>
      <c r="BB433" s="394"/>
      <c r="BC433" s="391"/>
      <c r="BD433" s="394"/>
      <c r="BE433" s="394"/>
      <c r="BF433" s="391"/>
      <c r="BG433" s="394"/>
      <c r="BH433" s="394"/>
      <c r="BI433" s="391"/>
      <c r="BJ433" s="394"/>
      <c r="BK433" s="394"/>
      <c r="BL433" s="394"/>
      <c r="BM433" s="407"/>
    </row>
    <row r="434" spans="6:65" x14ac:dyDescent="0.25">
      <c r="F434" s="394"/>
      <c r="G434" s="391"/>
      <c r="H434" s="394"/>
      <c r="I434" s="394"/>
      <c r="J434" s="391"/>
      <c r="K434" s="406"/>
      <c r="L434" s="406"/>
      <c r="M434" s="391"/>
      <c r="N434" s="394"/>
      <c r="O434" s="394"/>
      <c r="P434" s="391"/>
      <c r="Q434" s="394"/>
      <c r="R434" s="394"/>
      <c r="S434" s="391"/>
      <c r="T434" s="394"/>
      <c r="U434" s="394"/>
      <c r="V434" s="391"/>
      <c r="W434" s="394"/>
      <c r="X434" s="394"/>
      <c r="Y434" s="391"/>
      <c r="Z434" s="394"/>
      <c r="AA434" s="394"/>
      <c r="AB434" s="391"/>
      <c r="AC434" s="394"/>
      <c r="AD434" s="394"/>
      <c r="AE434" s="391"/>
      <c r="AF434" s="394"/>
      <c r="AG434" s="394"/>
      <c r="AH434" s="391"/>
      <c r="AI434" s="394"/>
      <c r="AJ434" s="394"/>
      <c r="AK434" s="391"/>
      <c r="AL434" s="394"/>
      <c r="AM434" s="394"/>
      <c r="AN434" s="391"/>
      <c r="AO434" s="394"/>
      <c r="AP434" s="394"/>
      <c r="AQ434" s="391"/>
      <c r="AR434" s="394"/>
      <c r="AS434" s="394"/>
      <c r="AT434" s="391"/>
      <c r="AU434" s="394"/>
      <c r="AV434" s="394"/>
      <c r="AW434" s="391"/>
      <c r="AX434" s="394"/>
      <c r="AY434" s="394"/>
      <c r="AZ434" s="391"/>
      <c r="BA434" s="394"/>
      <c r="BB434" s="394"/>
      <c r="BC434" s="391"/>
      <c r="BD434" s="394"/>
      <c r="BE434" s="394"/>
      <c r="BF434" s="391"/>
      <c r="BG434" s="394"/>
      <c r="BH434" s="394"/>
      <c r="BI434" s="391"/>
      <c r="BJ434" s="394"/>
      <c r="BK434" s="394"/>
      <c r="BL434" s="394"/>
      <c r="BM434" s="407"/>
    </row>
    <row r="435" spans="6:65" x14ac:dyDescent="0.25">
      <c r="F435" s="394"/>
      <c r="G435" s="391"/>
      <c r="H435" s="394"/>
      <c r="I435" s="394"/>
      <c r="J435" s="391"/>
      <c r="K435" s="406"/>
      <c r="L435" s="406"/>
      <c r="M435" s="391"/>
      <c r="N435" s="394"/>
      <c r="O435" s="394"/>
      <c r="P435" s="391"/>
      <c r="Q435" s="394"/>
      <c r="R435" s="394"/>
      <c r="S435" s="391"/>
      <c r="T435" s="394"/>
      <c r="U435" s="394"/>
      <c r="V435" s="391"/>
      <c r="W435" s="394"/>
      <c r="X435" s="394"/>
      <c r="Y435" s="391"/>
      <c r="Z435" s="394"/>
      <c r="AA435" s="394"/>
      <c r="AB435" s="391"/>
      <c r="AC435" s="394"/>
      <c r="AD435" s="394"/>
      <c r="AE435" s="391"/>
      <c r="AF435" s="394"/>
      <c r="AG435" s="394"/>
      <c r="AH435" s="391"/>
      <c r="AI435" s="394"/>
      <c r="AJ435" s="394"/>
      <c r="AK435" s="391"/>
      <c r="AL435" s="394"/>
      <c r="AM435" s="394"/>
      <c r="AN435" s="391"/>
      <c r="AO435" s="394"/>
      <c r="AP435" s="394"/>
      <c r="AQ435" s="391"/>
      <c r="AR435" s="394"/>
      <c r="AS435" s="394"/>
      <c r="AT435" s="391"/>
      <c r="AU435" s="394"/>
      <c r="AV435" s="394"/>
      <c r="AW435" s="391"/>
      <c r="AX435" s="394"/>
      <c r="AY435" s="394"/>
      <c r="AZ435" s="391"/>
      <c r="BA435" s="394"/>
      <c r="BB435" s="394"/>
      <c r="BC435" s="391"/>
      <c r="BD435" s="394"/>
      <c r="BE435" s="394"/>
      <c r="BF435" s="391"/>
      <c r="BG435" s="394"/>
      <c r="BH435" s="394"/>
      <c r="BI435" s="391"/>
      <c r="BJ435" s="394"/>
      <c r="BK435" s="394"/>
      <c r="BL435" s="394"/>
      <c r="BM435" s="407"/>
    </row>
    <row r="436" spans="6:65" x14ac:dyDescent="0.25">
      <c r="F436" s="394"/>
      <c r="G436" s="391"/>
      <c r="H436" s="394"/>
      <c r="I436" s="394"/>
      <c r="J436" s="391"/>
      <c r="K436" s="406"/>
      <c r="L436" s="406"/>
      <c r="M436" s="391"/>
      <c r="N436" s="394"/>
      <c r="O436" s="394"/>
      <c r="P436" s="391"/>
      <c r="Q436" s="394"/>
      <c r="R436" s="394"/>
      <c r="S436" s="391"/>
      <c r="T436" s="394"/>
      <c r="U436" s="394"/>
      <c r="V436" s="391"/>
      <c r="W436" s="394"/>
      <c r="X436" s="394"/>
      <c r="Y436" s="391"/>
      <c r="Z436" s="394"/>
      <c r="AA436" s="394"/>
      <c r="AB436" s="391"/>
      <c r="AC436" s="394"/>
      <c r="AD436" s="394"/>
      <c r="AE436" s="391"/>
      <c r="AF436" s="394"/>
      <c r="AG436" s="394"/>
      <c r="AH436" s="391"/>
      <c r="AI436" s="394"/>
      <c r="AJ436" s="394"/>
      <c r="AK436" s="391"/>
      <c r="AL436" s="394"/>
      <c r="AM436" s="394"/>
      <c r="AN436" s="391"/>
      <c r="AO436" s="394"/>
      <c r="AP436" s="394"/>
      <c r="AQ436" s="391"/>
      <c r="AR436" s="394"/>
      <c r="AS436" s="394"/>
      <c r="AT436" s="391"/>
      <c r="AU436" s="394"/>
      <c r="AV436" s="394"/>
      <c r="AW436" s="391"/>
      <c r="AX436" s="394"/>
      <c r="AY436" s="394"/>
      <c r="AZ436" s="391"/>
      <c r="BA436" s="394"/>
      <c r="BB436" s="394"/>
      <c r="BC436" s="391"/>
      <c r="BD436" s="394"/>
      <c r="BE436" s="394"/>
      <c r="BF436" s="391"/>
      <c r="BG436" s="394"/>
      <c r="BH436" s="394"/>
      <c r="BI436" s="391"/>
      <c r="BJ436" s="394"/>
      <c r="BK436" s="394"/>
      <c r="BL436" s="394"/>
      <c r="BM436" s="407"/>
    </row>
    <row r="437" spans="6:65" x14ac:dyDescent="0.25">
      <c r="F437" s="394"/>
      <c r="G437" s="391"/>
      <c r="H437" s="394"/>
      <c r="I437" s="394"/>
      <c r="J437" s="391"/>
      <c r="K437" s="406"/>
      <c r="L437" s="406"/>
      <c r="M437" s="391"/>
      <c r="N437" s="394"/>
      <c r="O437" s="394"/>
      <c r="P437" s="391"/>
      <c r="Q437" s="394"/>
      <c r="R437" s="394"/>
      <c r="S437" s="391"/>
      <c r="T437" s="394"/>
      <c r="U437" s="394"/>
      <c r="V437" s="391"/>
      <c r="W437" s="394"/>
      <c r="X437" s="394"/>
      <c r="Y437" s="391"/>
      <c r="Z437" s="394"/>
      <c r="AA437" s="394"/>
      <c r="AB437" s="391"/>
      <c r="AC437" s="394"/>
      <c r="AD437" s="394"/>
      <c r="AE437" s="391"/>
      <c r="AF437" s="394"/>
      <c r="AG437" s="394"/>
      <c r="AH437" s="391"/>
      <c r="AI437" s="394"/>
      <c r="AJ437" s="394"/>
      <c r="AK437" s="391"/>
      <c r="AL437" s="394"/>
      <c r="AM437" s="394"/>
      <c r="AN437" s="391"/>
      <c r="AO437" s="394"/>
      <c r="AP437" s="394"/>
      <c r="AQ437" s="391"/>
      <c r="AR437" s="394"/>
      <c r="AS437" s="394"/>
      <c r="AT437" s="391"/>
      <c r="AU437" s="394"/>
      <c r="AV437" s="394"/>
      <c r="AW437" s="391"/>
      <c r="AX437" s="394"/>
      <c r="AY437" s="394"/>
      <c r="AZ437" s="391"/>
      <c r="BA437" s="394"/>
      <c r="BB437" s="394"/>
      <c r="BC437" s="391"/>
      <c r="BD437" s="394"/>
      <c r="BE437" s="394"/>
      <c r="BF437" s="391"/>
      <c r="BG437" s="394"/>
      <c r="BH437" s="394"/>
      <c r="BI437" s="391"/>
      <c r="BJ437" s="394"/>
      <c r="BK437" s="394"/>
      <c r="BL437" s="394"/>
      <c r="BM437" s="407"/>
    </row>
    <row r="438" spans="6:65" x14ac:dyDescent="0.25">
      <c r="F438" s="394"/>
      <c r="G438" s="391"/>
      <c r="H438" s="394"/>
      <c r="I438" s="394"/>
      <c r="J438" s="391"/>
      <c r="K438" s="406"/>
      <c r="L438" s="406"/>
      <c r="M438" s="391"/>
      <c r="N438" s="394"/>
      <c r="O438" s="394"/>
      <c r="P438" s="391"/>
      <c r="Q438" s="394"/>
      <c r="R438" s="394"/>
      <c r="S438" s="391"/>
      <c r="T438" s="394"/>
      <c r="U438" s="394"/>
      <c r="V438" s="391"/>
      <c r="W438" s="394"/>
      <c r="X438" s="394"/>
      <c r="Y438" s="391"/>
      <c r="Z438" s="394"/>
      <c r="AA438" s="394"/>
      <c r="AB438" s="391"/>
      <c r="AC438" s="394"/>
      <c r="AD438" s="394"/>
      <c r="AE438" s="391"/>
      <c r="AF438" s="394"/>
      <c r="AG438" s="394"/>
      <c r="AH438" s="391"/>
      <c r="AI438" s="394"/>
      <c r="AJ438" s="394"/>
      <c r="AK438" s="391"/>
      <c r="AL438" s="394"/>
      <c r="AM438" s="394"/>
      <c r="AN438" s="391"/>
      <c r="AO438" s="394"/>
      <c r="AP438" s="394"/>
      <c r="AQ438" s="391"/>
      <c r="AR438" s="394"/>
      <c r="AS438" s="394"/>
      <c r="AT438" s="391"/>
      <c r="AU438" s="394"/>
      <c r="AV438" s="394"/>
      <c r="AW438" s="391"/>
      <c r="AX438" s="394"/>
      <c r="AY438" s="394"/>
      <c r="AZ438" s="391"/>
      <c r="BA438" s="394"/>
      <c r="BB438" s="394"/>
      <c r="BC438" s="391"/>
      <c r="BD438" s="394"/>
      <c r="BE438" s="394"/>
      <c r="BF438" s="391"/>
      <c r="BG438" s="394"/>
      <c r="BH438" s="394"/>
      <c r="BI438" s="391"/>
      <c r="BJ438" s="394"/>
      <c r="BK438" s="394"/>
      <c r="BL438" s="394"/>
      <c r="BM438" s="407"/>
    </row>
    <row r="439" spans="6:65" x14ac:dyDescent="0.25">
      <c r="F439" s="394"/>
      <c r="G439" s="391"/>
      <c r="H439" s="394"/>
      <c r="I439" s="394"/>
      <c r="J439" s="391"/>
      <c r="K439" s="406"/>
      <c r="L439" s="406"/>
      <c r="M439" s="391"/>
      <c r="N439" s="394"/>
      <c r="O439" s="394"/>
      <c r="P439" s="391"/>
      <c r="Q439" s="394"/>
      <c r="R439" s="394"/>
      <c r="S439" s="391"/>
      <c r="T439" s="394"/>
      <c r="U439" s="394"/>
      <c r="V439" s="391"/>
      <c r="W439" s="394"/>
      <c r="X439" s="394"/>
      <c r="Y439" s="391"/>
      <c r="Z439" s="394"/>
      <c r="AA439" s="394"/>
      <c r="AB439" s="391"/>
      <c r="AC439" s="394"/>
      <c r="AD439" s="394"/>
      <c r="AE439" s="391"/>
      <c r="AF439" s="394"/>
      <c r="AG439" s="394"/>
      <c r="AH439" s="391"/>
      <c r="AI439" s="394"/>
      <c r="AJ439" s="394"/>
      <c r="AK439" s="391"/>
      <c r="AL439" s="394"/>
      <c r="AM439" s="394"/>
      <c r="AN439" s="391"/>
      <c r="AO439" s="394"/>
      <c r="AP439" s="394"/>
      <c r="AQ439" s="391"/>
      <c r="AR439" s="394"/>
      <c r="AS439" s="394"/>
      <c r="AT439" s="391"/>
      <c r="AU439" s="394"/>
      <c r="AV439" s="394"/>
      <c r="AW439" s="391"/>
      <c r="AX439" s="394"/>
      <c r="AY439" s="394"/>
      <c r="AZ439" s="391"/>
      <c r="BA439" s="394"/>
      <c r="BB439" s="394"/>
      <c r="BC439" s="391"/>
      <c r="BD439" s="394"/>
      <c r="BE439" s="394"/>
      <c r="BF439" s="391"/>
      <c r="BG439" s="394"/>
      <c r="BH439" s="394"/>
      <c r="BI439" s="391"/>
      <c r="BJ439" s="394"/>
      <c r="BK439" s="394"/>
      <c r="BL439" s="394"/>
      <c r="BM439" s="407"/>
    </row>
    <row r="440" spans="6:65" x14ac:dyDescent="0.25">
      <c r="F440" s="394"/>
      <c r="G440" s="391"/>
      <c r="H440" s="394"/>
      <c r="I440" s="394"/>
      <c r="J440" s="391"/>
      <c r="K440" s="406"/>
      <c r="L440" s="406"/>
      <c r="M440" s="391"/>
      <c r="N440" s="394"/>
      <c r="O440" s="394"/>
      <c r="P440" s="391"/>
      <c r="Q440" s="394"/>
      <c r="R440" s="394"/>
      <c r="S440" s="391"/>
      <c r="T440" s="394"/>
      <c r="U440" s="394"/>
      <c r="V440" s="391"/>
      <c r="W440" s="394"/>
      <c r="X440" s="394"/>
      <c r="Y440" s="391"/>
      <c r="Z440" s="394"/>
      <c r="AA440" s="394"/>
      <c r="AB440" s="391"/>
      <c r="AC440" s="394"/>
      <c r="AD440" s="394"/>
      <c r="AE440" s="391"/>
      <c r="AF440" s="394"/>
      <c r="AG440" s="394"/>
      <c r="AH440" s="391"/>
      <c r="AI440" s="394"/>
      <c r="AJ440" s="394"/>
      <c r="AK440" s="391"/>
      <c r="AL440" s="394"/>
      <c r="AM440" s="394"/>
      <c r="AN440" s="391"/>
      <c r="AO440" s="394"/>
      <c r="AP440" s="394"/>
      <c r="AQ440" s="391"/>
      <c r="AR440" s="394"/>
      <c r="AS440" s="394"/>
      <c r="AT440" s="391"/>
      <c r="AU440" s="394"/>
      <c r="AV440" s="394"/>
      <c r="AW440" s="391"/>
      <c r="AX440" s="394"/>
      <c r="AY440" s="394"/>
      <c r="AZ440" s="391"/>
      <c r="BA440" s="394"/>
      <c r="BB440" s="394"/>
      <c r="BC440" s="391"/>
      <c r="BD440" s="394"/>
      <c r="BE440" s="394"/>
      <c r="BF440" s="391"/>
      <c r="BG440" s="394"/>
      <c r="BH440" s="394"/>
      <c r="BI440" s="391"/>
      <c r="BJ440" s="394"/>
      <c r="BK440" s="394"/>
      <c r="BL440" s="394"/>
      <c r="BM440" s="407"/>
    </row>
    <row r="441" spans="6:65" x14ac:dyDescent="0.25">
      <c r="F441" s="394"/>
      <c r="G441" s="391"/>
      <c r="H441" s="394"/>
      <c r="I441" s="394"/>
      <c r="J441" s="391"/>
      <c r="K441" s="406"/>
      <c r="L441" s="406"/>
      <c r="M441" s="391"/>
      <c r="N441" s="394"/>
      <c r="O441" s="394"/>
      <c r="P441" s="391"/>
      <c r="Q441" s="394"/>
      <c r="R441" s="394"/>
      <c r="S441" s="391"/>
      <c r="T441" s="394"/>
      <c r="U441" s="394"/>
      <c r="V441" s="391"/>
      <c r="W441" s="394"/>
      <c r="X441" s="394"/>
      <c r="Y441" s="391"/>
      <c r="Z441" s="394"/>
      <c r="AA441" s="394"/>
      <c r="AB441" s="391"/>
      <c r="AC441" s="394"/>
      <c r="AD441" s="394"/>
      <c r="AE441" s="391"/>
      <c r="AF441" s="394"/>
      <c r="AG441" s="394"/>
      <c r="AH441" s="391"/>
      <c r="AI441" s="394"/>
      <c r="AJ441" s="394"/>
      <c r="AK441" s="391"/>
      <c r="AL441" s="394"/>
      <c r="AM441" s="394"/>
      <c r="AN441" s="391"/>
      <c r="AO441" s="394"/>
      <c r="AP441" s="394"/>
      <c r="AQ441" s="391"/>
      <c r="AR441" s="394"/>
      <c r="AS441" s="394"/>
      <c r="AT441" s="391"/>
      <c r="AU441" s="394"/>
      <c r="AV441" s="394"/>
      <c r="AW441" s="391"/>
      <c r="AX441" s="394"/>
      <c r="AY441" s="394"/>
      <c r="AZ441" s="391"/>
      <c r="BA441" s="394"/>
      <c r="BB441" s="394"/>
      <c r="BC441" s="391"/>
      <c r="BD441" s="394"/>
      <c r="BE441" s="394"/>
      <c r="BF441" s="391"/>
      <c r="BG441" s="394"/>
      <c r="BH441" s="394"/>
      <c r="BI441" s="391"/>
      <c r="BJ441" s="394"/>
      <c r="BK441" s="394"/>
      <c r="BL441" s="394"/>
      <c r="BM441" s="407"/>
    </row>
    <row r="442" spans="6:65" x14ac:dyDescent="0.25">
      <c r="F442" s="394"/>
      <c r="G442" s="391"/>
      <c r="H442" s="394"/>
      <c r="I442" s="394"/>
      <c r="J442" s="391"/>
      <c r="K442" s="406"/>
      <c r="L442" s="406"/>
      <c r="M442" s="391"/>
      <c r="N442" s="394"/>
      <c r="O442" s="394"/>
      <c r="P442" s="391"/>
      <c r="Q442" s="394"/>
      <c r="R442" s="394"/>
      <c r="S442" s="391"/>
      <c r="T442" s="394"/>
      <c r="U442" s="394"/>
      <c r="V442" s="391"/>
      <c r="W442" s="394"/>
      <c r="X442" s="394"/>
      <c r="Y442" s="391"/>
      <c r="Z442" s="394"/>
      <c r="AA442" s="394"/>
      <c r="AB442" s="391"/>
      <c r="AC442" s="394"/>
      <c r="AD442" s="394"/>
      <c r="AE442" s="391"/>
      <c r="AF442" s="394"/>
      <c r="AG442" s="394"/>
      <c r="AH442" s="391"/>
      <c r="AI442" s="394"/>
      <c r="AJ442" s="394"/>
      <c r="AK442" s="391"/>
      <c r="AL442" s="394"/>
      <c r="AM442" s="394"/>
      <c r="AN442" s="391"/>
      <c r="AO442" s="394"/>
      <c r="AP442" s="394"/>
      <c r="AQ442" s="391"/>
      <c r="AR442" s="394"/>
      <c r="AS442" s="394"/>
      <c r="AT442" s="391"/>
      <c r="AU442" s="394"/>
      <c r="AV442" s="394"/>
      <c r="AW442" s="391"/>
      <c r="AX442" s="394"/>
      <c r="AY442" s="394"/>
      <c r="AZ442" s="391"/>
      <c r="BA442" s="394"/>
      <c r="BB442" s="394"/>
      <c r="BC442" s="391"/>
      <c r="BD442" s="394"/>
      <c r="BE442" s="394"/>
      <c r="BF442" s="391"/>
      <c r="BG442" s="394"/>
      <c r="BH442" s="394"/>
      <c r="BI442" s="391"/>
      <c r="BJ442" s="394"/>
      <c r="BK442" s="394"/>
      <c r="BL442" s="394"/>
      <c r="BM442" s="407"/>
    </row>
    <row r="443" spans="6:65" x14ac:dyDescent="0.25">
      <c r="F443" s="394"/>
      <c r="G443" s="391"/>
      <c r="H443" s="394"/>
      <c r="I443" s="394"/>
      <c r="J443" s="391"/>
      <c r="K443" s="406"/>
      <c r="L443" s="406"/>
      <c r="M443" s="391"/>
      <c r="N443" s="394"/>
      <c r="O443" s="394"/>
      <c r="P443" s="391"/>
      <c r="Q443" s="394"/>
      <c r="R443" s="394"/>
      <c r="S443" s="391"/>
      <c r="T443" s="394"/>
      <c r="U443" s="394"/>
      <c r="V443" s="391"/>
      <c r="W443" s="394"/>
      <c r="X443" s="394"/>
      <c r="Y443" s="391"/>
      <c r="Z443" s="394"/>
      <c r="AA443" s="394"/>
      <c r="AB443" s="391"/>
      <c r="AC443" s="394"/>
      <c r="AD443" s="394"/>
      <c r="AE443" s="391"/>
      <c r="AF443" s="394"/>
      <c r="AG443" s="394"/>
      <c r="AH443" s="391"/>
      <c r="AI443" s="394"/>
      <c r="AJ443" s="394"/>
      <c r="AK443" s="391"/>
      <c r="AL443" s="394"/>
      <c r="AM443" s="394"/>
      <c r="AN443" s="391"/>
      <c r="AO443" s="394"/>
      <c r="AP443" s="394"/>
      <c r="AQ443" s="391"/>
      <c r="AR443" s="394"/>
      <c r="AS443" s="394"/>
      <c r="AT443" s="391"/>
      <c r="AU443" s="394"/>
      <c r="AV443" s="394"/>
      <c r="AW443" s="391"/>
      <c r="AX443" s="394"/>
      <c r="AY443" s="394"/>
      <c r="AZ443" s="391"/>
      <c r="BA443" s="394"/>
      <c r="BB443" s="394"/>
      <c r="BC443" s="391"/>
      <c r="BD443" s="394"/>
      <c r="BE443" s="394"/>
      <c r="BF443" s="391"/>
      <c r="BG443" s="394"/>
      <c r="BH443" s="394"/>
      <c r="BI443" s="391"/>
      <c r="BJ443" s="394"/>
      <c r="BK443" s="394"/>
      <c r="BL443" s="394"/>
      <c r="BM443" s="407"/>
    </row>
    <row r="444" spans="6:65" x14ac:dyDescent="0.25">
      <c r="F444" s="394"/>
      <c r="G444" s="391"/>
      <c r="H444" s="394"/>
      <c r="I444" s="394"/>
      <c r="J444" s="391"/>
      <c r="K444" s="406"/>
      <c r="L444" s="406"/>
      <c r="M444" s="391"/>
      <c r="N444" s="394"/>
      <c r="O444" s="394"/>
      <c r="P444" s="391"/>
      <c r="Q444" s="394"/>
      <c r="R444" s="394"/>
      <c r="S444" s="391"/>
      <c r="T444" s="394"/>
      <c r="U444" s="394"/>
      <c r="V444" s="391"/>
      <c r="W444" s="394"/>
      <c r="X444" s="394"/>
      <c r="Y444" s="391"/>
      <c r="Z444" s="394"/>
      <c r="AA444" s="394"/>
      <c r="AB444" s="391"/>
      <c r="AC444" s="394"/>
      <c r="AD444" s="394"/>
      <c r="AE444" s="391"/>
      <c r="AF444" s="394"/>
      <c r="AG444" s="394"/>
      <c r="AH444" s="391"/>
      <c r="AI444" s="394"/>
      <c r="AJ444" s="394"/>
      <c r="AK444" s="391"/>
      <c r="AL444" s="394"/>
      <c r="AM444" s="394"/>
      <c r="AN444" s="391"/>
      <c r="AO444" s="394"/>
      <c r="AP444" s="394"/>
      <c r="AQ444" s="391"/>
      <c r="AR444" s="394"/>
      <c r="AS444" s="394"/>
      <c r="AT444" s="391"/>
      <c r="AU444" s="394"/>
      <c r="AV444" s="394"/>
      <c r="AW444" s="391"/>
      <c r="AX444" s="394"/>
      <c r="AY444" s="394"/>
      <c r="AZ444" s="391"/>
      <c r="BA444" s="394"/>
      <c r="BB444" s="394"/>
      <c r="BC444" s="391"/>
      <c r="BD444" s="394"/>
      <c r="BE444" s="394"/>
      <c r="BF444" s="391"/>
      <c r="BG444" s="394"/>
      <c r="BH444" s="394"/>
      <c r="BI444" s="391"/>
      <c r="BJ444" s="394"/>
      <c r="BK444" s="394"/>
      <c r="BL444" s="394"/>
      <c r="BM444" s="407"/>
    </row>
    <row r="445" spans="6:65" x14ac:dyDescent="0.25">
      <c r="F445" s="394"/>
      <c r="G445" s="391"/>
      <c r="H445" s="394"/>
      <c r="I445" s="394"/>
      <c r="J445" s="391"/>
      <c r="K445" s="406"/>
      <c r="L445" s="406"/>
      <c r="M445" s="391"/>
      <c r="N445" s="394"/>
      <c r="O445" s="394"/>
      <c r="P445" s="391"/>
      <c r="Q445" s="394"/>
      <c r="R445" s="394"/>
      <c r="S445" s="391"/>
      <c r="T445" s="394"/>
      <c r="U445" s="394"/>
      <c r="V445" s="391"/>
      <c r="W445" s="394"/>
      <c r="X445" s="394"/>
      <c r="Y445" s="391"/>
      <c r="Z445" s="394"/>
      <c r="AA445" s="394"/>
      <c r="AB445" s="391"/>
      <c r="AC445" s="394"/>
      <c r="AD445" s="394"/>
      <c r="AE445" s="391"/>
      <c r="AF445" s="394"/>
      <c r="AG445" s="394"/>
      <c r="AH445" s="391"/>
      <c r="AI445" s="394"/>
      <c r="AJ445" s="394"/>
      <c r="AK445" s="391"/>
      <c r="AL445" s="394"/>
      <c r="AM445" s="394"/>
      <c r="AN445" s="391"/>
      <c r="AO445" s="394"/>
      <c r="AP445" s="394"/>
      <c r="AQ445" s="391"/>
      <c r="AR445" s="394"/>
      <c r="AS445" s="394"/>
      <c r="AT445" s="391"/>
      <c r="AU445" s="394"/>
      <c r="AV445" s="394"/>
      <c r="AW445" s="391"/>
      <c r="AX445" s="394"/>
      <c r="AY445" s="394"/>
      <c r="AZ445" s="391"/>
      <c r="BA445" s="394"/>
      <c r="BB445" s="394"/>
      <c r="BC445" s="391"/>
      <c r="BD445" s="394"/>
      <c r="BE445" s="394"/>
      <c r="BF445" s="391"/>
      <c r="BG445" s="394"/>
      <c r="BH445" s="394"/>
      <c r="BI445" s="391"/>
      <c r="BJ445" s="394"/>
      <c r="BK445" s="394"/>
      <c r="BL445" s="394"/>
      <c r="BM445" s="407"/>
    </row>
    <row r="446" spans="6:65" x14ac:dyDescent="0.25">
      <c r="F446" s="394"/>
      <c r="G446" s="391"/>
      <c r="H446" s="394"/>
      <c r="I446" s="394"/>
      <c r="J446" s="391"/>
      <c r="K446" s="406"/>
      <c r="L446" s="406"/>
      <c r="M446" s="391"/>
      <c r="N446" s="394"/>
      <c r="O446" s="394"/>
      <c r="P446" s="391"/>
      <c r="Q446" s="394"/>
      <c r="R446" s="394"/>
      <c r="S446" s="391"/>
      <c r="T446" s="394"/>
      <c r="U446" s="394"/>
      <c r="V446" s="391"/>
      <c r="W446" s="394"/>
      <c r="X446" s="394"/>
      <c r="Y446" s="391"/>
      <c r="Z446" s="394"/>
      <c r="AA446" s="394"/>
      <c r="AB446" s="391"/>
      <c r="AC446" s="394"/>
      <c r="AD446" s="394"/>
      <c r="AE446" s="391"/>
      <c r="AF446" s="394"/>
      <c r="AG446" s="394"/>
      <c r="AH446" s="391"/>
      <c r="AI446" s="394"/>
      <c r="AJ446" s="394"/>
      <c r="AK446" s="391"/>
      <c r="AL446" s="394"/>
      <c r="AM446" s="394"/>
      <c r="AN446" s="391"/>
      <c r="AO446" s="394"/>
      <c r="AP446" s="394"/>
      <c r="AQ446" s="391"/>
      <c r="AR446" s="394"/>
      <c r="AS446" s="394"/>
      <c r="AT446" s="391"/>
      <c r="AU446" s="394"/>
      <c r="AV446" s="394"/>
      <c r="AW446" s="391"/>
      <c r="AX446" s="394"/>
      <c r="AY446" s="394"/>
      <c r="AZ446" s="391"/>
      <c r="BA446" s="394"/>
      <c r="BB446" s="394"/>
      <c r="BC446" s="391"/>
      <c r="BD446" s="394"/>
      <c r="BE446" s="394"/>
      <c r="BF446" s="391"/>
      <c r="BG446" s="394"/>
      <c r="BH446" s="394"/>
      <c r="BI446" s="391"/>
      <c r="BJ446" s="394"/>
      <c r="BK446" s="394"/>
      <c r="BL446" s="394"/>
      <c r="BM446" s="407"/>
    </row>
    <row r="447" spans="6:65" x14ac:dyDescent="0.25">
      <c r="F447" s="394"/>
      <c r="G447" s="391"/>
      <c r="H447" s="394"/>
      <c r="I447" s="394"/>
      <c r="J447" s="391"/>
      <c r="K447" s="406"/>
      <c r="L447" s="406"/>
      <c r="M447" s="391"/>
      <c r="N447" s="394"/>
      <c r="O447" s="394"/>
      <c r="P447" s="391"/>
      <c r="Q447" s="394"/>
      <c r="R447" s="394"/>
      <c r="S447" s="391"/>
      <c r="T447" s="394"/>
      <c r="U447" s="394"/>
      <c r="V447" s="391"/>
      <c r="W447" s="394"/>
      <c r="X447" s="394"/>
      <c r="Y447" s="391"/>
      <c r="Z447" s="394"/>
      <c r="AA447" s="394"/>
      <c r="AB447" s="391"/>
      <c r="AC447" s="394"/>
      <c r="AD447" s="394"/>
      <c r="AE447" s="391"/>
      <c r="AF447" s="394"/>
      <c r="AG447" s="394"/>
      <c r="AH447" s="391"/>
      <c r="AI447" s="394"/>
      <c r="AJ447" s="394"/>
      <c r="AK447" s="391"/>
      <c r="AL447" s="394"/>
      <c r="AM447" s="394"/>
      <c r="AN447" s="391"/>
      <c r="AO447" s="394"/>
      <c r="AP447" s="394"/>
      <c r="AQ447" s="391"/>
      <c r="AR447" s="394"/>
      <c r="AS447" s="394"/>
      <c r="AT447" s="391"/>
      <c r="AU447" s="394"/>
      <c r="AV447" s="394"/>
      <c r="AW447" s="391"/>
      <c r="AX447" s="394"/>
      <c r="AY447" s="394"/>
      <c r="AZ447" s="391"/>
      <c r="BA447" s="394"/>
      <c r="BB447" s="394"/>
      <c r="BC447" s="391"/>
      <c r="BD447" s="394"/>
      <c r="BE447" s="394"/>
      <c r="BF447" s="391"/>
      <c r="BG447" s="394"/>
      <c r="BH447" s="394"/>
      <c r="BI447" s="391"/>
      <c r="BJ447" s="394"/>
      <c r="BK447" s="394"/>
      <c r="BL447" s="394"/>
      <c r="BM447" s="407"/>
    </row>
    <row r="448" spans="6:65" x14ac:dyDescent="0.25">
      <c r="F448" s="394"/>
      <c r="G448" s="391"/>
      <c r="H448" s="394"/>
      <c r="I448" s="394"/>
      <c r="J448" s="391"/>
      <c r="K448" s="406"/>
      <c r="L448" s="406"/>
      <c r="M448" s="391"/>
      <c r="N448" s="394"/>
      <c r="O448" s="394"/>
      <c r="P448" s="391"/>
      <c r="Q448" s="394"/>
      <c r="R448" s="394"/>
      <c r="S448" s="391"/>
      <c r="T448" s="394"/>
      <c r="U448" s="394"/>
      <c r="V448" s="391"/>
      <c r="W448" s="394"/>
      <c r="X448" s="394"/>
      <c r="Y448" s="391"/>
      <c r="Z448" s="394"/>
      <c r="AA448" s="394"/>
      <c r="AB448" s="391"/>
      <c r="AC448" s="394"/>
      <c r="AD448" s="394"/>
      <c r="AE448" s="391"/>
      <c r="AF448" s="394"/>
      <c r="AG448" s="394"/>
      <c r="AH448" s="391"/>
      <c r="AI448" s="394"/>
      <c r="AJ448" s="394"/>
      <c r="AK448" s="391"/>
      <c r="AL448" s="394"/>
      <c r="AM448" s="394"/>
      <c r="AN448" s="391"/>
      <c r="AO448" s="394"/>
      <c r="AP448" s="394"/>
      <c r="AQ448" s="391"/>
      <c r="AR448" s="394"/>
      <c r="AS448" s="394"/>
      <c r="AT448" s="391"/>
      <c r="AU448" s="394"/>
      <c r="AV448" s="394"/>
      <c r="AW448" s="391"/>
      <c r="AX448" s="394"/>
      <c r="AY448" s="394"/>
      <c r="AZ448" s="391"/>
      <c r="BA448" s="394"/>
      <c r="BB448" s="394"/>
      <c r="BC448" s="391"/>
      <c r="BD448" s="394"/>
      <c r="BE448" s="394"/>
      <c r="BF448" s="391"/>
      <c r="BG448" s="394"/>
      <c r="BH448" s="394"/>
      <c r="BI448" s="391"/>
      <c r="BJ448" s="394"/>
      <c r="BK448" s="394"/>
      <c r="BL448" s="394"/>
      <c r="BM448" s="407"/>
    </row>
    <row r="449" spans="6:65" x14ac:dyDescent="0.25">
      <c r="F449" s="394"/>
      <c r="G449" s="391"/>
      <c r="H449" s="394"/>
      <c r="I449" s="394"/>
      <c r="J449" s="391"/>
      <c r="K449" s="406"/>
      <c r="L449" s="406"/>
      <c r="M449" s="391"/>
      <c r="N449" s="394"/>
      <c r="O449" s="394"/>
      <c r="P449" s="391"/>
      <c r="Q449" s="394"/>
      <c r="R449" s="394"/>
      <c r="S449" s="391"/>
      <c r="T449" s="394"/>
      <c r="U449" s="394"/>
      <c r="V449" s="391"/>
      <c r="W449" s="394"/>
      <c r="X449" s="394"/>
      <c r="Y449" s="391"/>
      <c r="Z449" s="394"/>
      <c r="AA449" s="394"/>
      <c r="AB449" s="391"/>
      <c r="AC449" s="394"/>
      <c r="AD449" s="394"/>
      <c r="AE449" s="391"/>
      <c r="AF449" s="394"/>
      <c r="AG449" s="394"/>
      <c r="AH449" s="391"/>
      <c r="AI449" s="394"/>
      <c r="AJ449" s="394"/>
      <c r="AK449" s="391"/>
      <c r="AL449" s="394"/>
      <c r="AM449" s="394"/>
      <c r="AN449" s="391"/>
      <c r="AO449" s="394"/>
      <c r="AP449" s="394"/>
      <c r="AQ449" s="391"/>
      <c r="AR449" s="394"/>
      <c r="AS449" s="394"/>
      <c r="AT449" s="391"/>
      <c r="AU449" s="394"/>
      <c r="AV449" s="394"/>
      <c r="AW449" s="391"/>
      <c r="AX449" s="394"/>
      <c r="AY449" s="394"/>
      <c r="AZ449" s="391"/>
      <c r="BA449" s="394"/>
      <c r="BB449" s="394"/>
      <c r="BC449" s="391"/>
      <c r="BD449" s="394"/>
      <c r="BE449" s="394"/>
      <c r="BF449" s="391"/>
      <c r="BG449" s="394"/>
      <c r="BH449" s="394"/>
      <c r="BI449" s="391"/>
      <c r="BJ449" s="394"/>
      <c r="BK449" s="394"/>
      <c r="BL449" s="394"/>
      <c r="BM449" s="407"/>
    </row>
    <row r="450" spans="6:65" x14ac:dyDescent="0.25">
      <c r="F450" s="394"/>
      <c r="G450" s="391"/>
      <c r="H450" s="394"/>
      <c r="I450" s="394"/>
      <c r="J450" s="391"/>
      <c r="K450" s="406"/>
      <c r="L450" s="406"/>
      <c r="M450" s="391"/>
      <c r="N450" s="394"/>
      <c r="O450" s="394"/>
      <c r="P450" s="391"/>
      <c r="Q450" s="394"/>
      <c r="R450" s="394"/>
      <c r="S450" s="391"/>
      <c r="T450" s="394"/>
      <c r="U450" s="394"/>
      <c r="V450" s="391"/>
      <c r="W450" s="394"/>
      <c r="X450" s="394"/>
      <c r="Y450" s="391"/>
      <c r="Z450" s="394"/>
      <c r="AA450" s="394"/>
      <c r="AB450" s="391"/>
      <c r="AC450" s="394"/>
      <c r="AD450" s="394"/>
      <c r="AE450" s="391"/>
      <c r="AF450" s="394"/>
      <c r="AG450" s="394"/>
      <c r="AH450" s="391"/>
      <c r="AI450" s="394"/>
      <c r="AJ450" s="394"/>
      <c r="AK450" s="391"/>
      <c r="AL450" s="394"/>
      <c r="AM450" s="394"/>
      <c r="AN450" s="391"/>
      <c r="AO450" s="394"/>
      <c r="AP450" s="394"/>
      <c r="AQ450" s="391"/>
      <c r="AR450" s="394"/>
      <c r="AS450" s="394"/>
      <c r="AT450" s="391"/>
      <c r="AU450" s="394"/>
      <c r="AV450" s="394"/>
      <c r="AW450" s="391"/>
      <c r="AX450" s="394"/>
      <c r="AY450" s="394"/>
      <c r="AZ450" s="391"/>
      <c r="BA450" s="394"/>
      <c r="BB450" s="394"/>
      <c r="BC450" s="391"/>
      <c r="BD450" s="394"/>
      <c r="BE450" s="394"/>
      <c r="BF450" s="391"/>
      <c r="BG450" s="394"/>
      <c r="BH450" s="394"/>
      <c r="BI450" s="391"/>
      <c r="BJ450" s="394"/>
      <c r="BK450" s="394"/>
      <c r="BL450" s="394"/>
      <c r="BM450" s="407"/>
    </row>
    <row r="451" spans="6:65" x14ac:dyDescent="0.25">
      <c r="F451" s="394"/>
      <c r="G451" s="391"/>
      <c r="H451" s="394"/>
      <c r="I451" s="394"/>
      <c r="J451" s="391"/>
      <c r="K451" s="406"/>
      <c r="L451" s="406"/>
      <c r="M451" s="391"/>
      <c r="N451" s="394"/>
      <c r="O451" s="394"/>
      <c r="P451" s="391"/>
      <c r="Q451" s="394"/>
      <c r="R451" s="394"/>
      <c r="S451" s="391"/>
      <c r="T451" s="394"/>
      <c r="U451" s="394"/>
      <c r="V451" s="391"/>
      <c r="W451" s="394"/>
      <c r="X451" s="394"/>
      <c r="Y451" s="391"/>
      <c r="Z451" s="394"/>
      <c r="AA451" s="394"/>
      <c r="AB451" s="391"/>
      <c r="AC451" s="394"/>
      <c r="AD451" s="394"/>
      <c r="AE451" s="391"/>
      <c r="AF451" s="394"/>
      <c r="AG451" s="394"/>
      <c r="AH451" s="391"/>
      <c r="AI451" s="394"/>
      <c r="AJ451" s="394"/>
      <c r="AK451" s="391"/>
      <c r="AL451" s="394"/>
      <c r="AM451" s="394"/>
      <c r="AN451" s="391"/>
      <c r="AO451" s="394"/>
      <c r="AP451" s="394"/>
      <c r="AQ451" s="391"/>
      <c r="AR451" s="394"/>
      <c r="AS451" s="394"/>
      <c r="AT451" s="391"/>
      <c r="AU451" s="394"/>
      <c r="AV451" s="394"/>
      <c r="AW451" s="391"/>
      <c r="AX451" s="394"/>
      <c r="AY451" s="394"/>
      <c r="AZ451" s="391"/>
      <c r="BA451" s="394"/>
      <c r="BB451" s="394"/>
      <c r="BC451" s="391"/>
      <c r="BD451" s="394"/>
      <c r="BE451" s="394"/>
      <c r="BF451" s="391"/>
      <c r="BG451" s="394"/>
      <c r="BH451" s="394"/>
      <c r="BI451" s="391"/>
      <c r="BJ451" s="394"/>
      <c r="BK451" s="394"/>
      <c r="BL451" s="394"/>
      <c r="BM451" s="407"/>
    </row>
    <row r="452" spans="6:65" x14ac:dyDescent="0.25">
      <c r="F452" s="394"/>
      <c r="G452" s="391"/>
      <c r="H452" s="394"/>
      <c r="I452" s="394"/>
      <c r="J452" s="391"/>
      <c r="K452" s="406"/>
      <c r="L452" s="406"/>
      <c r="M452" s="391"/>
      <c r="N452" s="394"/>
      <c r="O452" s="394"/>
      <c r="P452" s="391"/>
      <c r="Q452" s="394"/>
      <c r="R452" s="394"/>
      <c r="S452" s="391"/>
      <c r="T452" s="394"/>
      <c r="U452" s="394"/>
      <c r="V452" s="391"/>
      <c r="W452" s="394"/>
      <c r="X452" s="394"/>
      <c r="Y452" s="391"/>
      <c r="Z452" s="394"/>
      <c r="AA452" s="394"/>
      <c r="AB452" s="391"/>
      <c r="AC452" s="394"/>
      <c r="AD452" s="394"/>
      <c r="AE452" s="391"/>
      <c r="AF452" s="394"/>
      <c r="AG452" s="394"/>
      <c r="AH452" s="391"/>
      <c r="AI452" s="394"/>
      <c r="AJ452" s="394"/>
      <c r="AK452" s="391"/>
      <c r="AL452" s="394"/>
      <c r="AM452" s="394"/>
      <c r="AN452" s="391"/>
      <c r="AO452" s="394"/>
      <c r="AP452" s="394"/>
      <c r="AQ452" s="391"/>
      <c r="AR452" s="394"/>
      <c r="AS452" s="394"/>
      <c r="AT452" s="391"/>
      <c r="AU452" s="394"/>
      <c r="AV452" s="394"/>
      <c r="AW452" s="391"/>
      <c r="AX452" s="394"/>
      <c r="AY452" s="394"/>
      <c r="AZ452" s="391"/>
      <c r="BA452" s="394"/>
      <c r="BB452" s="394"/>
      <c r="BC452" s="391"/>
      <c r="BD452" s="394"/>
      <c r="BE452" s="394"/>
      <c r="BF452" s="391"/>
      <c r="BG452" s="394"/>
      <c r="BH452" s="394"/>
      <c r="BI452" s="391"/>
      <c r="BJ452" s="394"/>
      <c r="BK452" s="394"/>
      <c r="BL452" s="394"/>
      <c r="BM452" s="407"/>
    </row>
    <row r="453" spans="6:65" x14ac:dyDescent="0.25">
      <c r="F453" s="394"/>
      <c r="G453" s="391"/>
      <c r="H453" s="394"/>
      <c r="I453" s="394"/>
      <c r="J453" s="391"/>
      <c r="K453" s="406"/>
      <c r="L453" s="406"/>
      <c r="M453" s="391"/>
      <c r="N453" s="394"/>
      <c r="O453" s="394"/>
      <c r="P453" s="391"/>
      <c r="Q453" s="394"/>
      <c r="R453" s="394"/>
      <c r="S453" s="391"/>
      <c r="T453" s="394"/>
      <c r="U453" s="394"/>
      <c r="V453" s="391"/>
      <c r="W453" s="394"/>
      <c r="X453" s="394"/>
      <c r="Y453" s="391"/>
      <c r="Z453" s="394"/>
      <c r="AA453" s="394"/>
      <c r="AB453" s="391"/>
      <c r="AC453" s="394"/>
      <c r="AD453" s="394"/>
      <c r="AE453" s="391"/>
      <c r="AF453" s="394"/>
      <c r="AG453" s="394"/>
      <c r="AH453" s="391"/>
      <c r="AI453" s="394"/>
      <c r="AJ453" s="394"/>
      <c r="AK453" s="391"/>
      <c r="AL453" s="394"/>
      <c r="AM453" s="394"/>
      <c r="AN453" s="391"/>
      <c r="AO453" s="394"/>
      <c r="AP453" s="394"/>
      <c r="AQ453" s="391"/>
      <c r="AR453" s="394"/>
      <c r="AS453" s="394"/>
      <c r="AT453" s="391"/>
      <c r="AU453" s="394"/>
      <c r="AV453" s="394"/>
      <c r="AW453" s="391"/>
      <c r="AX453" s="394"/>
      <c r="AY453" s="394"/>
      <c r="AZ453" s="391"/>
      <c r="BA453" s="394"/>
      <c r="BB453" s="394"/>
      <c r="BC453" s="391"/>
      <c r="BD453" s="394"/>
      <c r="BE453" s="394"/>
      <c r="BF453" s="391"/>
      <c r="BG453" s="394"/>
      <c r="BH453" s="394"/>
      <c r="BI453" s="391"/>
      <c r="BJ453" s="394"/>
      <c r="BK453" s="394"/>
      <c r="BL453" s="394"/>
      <c r="BM453" s="407"/>
    </row>
    <row r="454" spans="6:65" x14ac:dyDescent="0.25">
      <c r="F454" s="394"/>
      <c r="G454" s="391"/>
      <c r="H454" s="394"/>
      <c r="I454" s="394"/>
      <c r="J454" s="391"/>
      <c r="K454" s="406"/>
      <c r="L454" s="406"/>
      <c r="M454" s="391"/>
      <c r="N454" s="394"/>
      <c r="O454" s="394"/>
      <c r="P454" s="391"/>
      <c r="Q454" s="394"/>
      <c r="R454" s="394"/>
      <c r="S454" s="391"/>
      <c r="T454" s="394"/>
      <c r="U454" s="394"/>
      <c r="V454" s="391"/>
      <c r="W454" s="394"/>
      <c r="X454" s="394"/>
      <c r="Y454" s="391"/>
      <c r="Z454" s="394"/>
      <c r="AA454" s="394"/>
      <c r="AB454" s="391"/>
      <c r="AC454" s="394"/>
      <c r="AD454" s="394"/>
      <c r="AE454" s="391"/>
      <c r="AF454" s="394"/>
      <c r="AG454" s="394"/>
      <c r="AH454" s="391"/>
      <c r="AI454" s="394"/>
      <c r="AJ454" s="394"/>
      <c r="AK454" s="391"/>
      <c r="AL454" s="394"/>
      <c r="AM454" s="394"/>
      <c r="AN454" s="391"/>
      <c r="AO454" s="394"/>
      <c r="AP454" s="394"/>
      <c r="AQ454" s="391"/>
      <c r="AR454" s="394"/>
      <c r="AS454" s="394"/>
      <c r="AT454" s="391"/>
      <c r="AU454" s="394"/>
      <c r="AV454" s="394"/>
      <c r="AW454" s="391"/>
      <c r="AX454" s="394"/>
      <c r="AY454" s="394"/>
      <c r="AZ454" s="391"/>
      <c r="BA454" s="394"/>
      <c r="BB454" s="394"/>
      <c r="BC454" s="391"/>
      <c r="BD454" s="394"/>
      <c r="BE454" s="394"/>
      <c r="BF454" s="391"/>
      <c r="BG454" s="394"/>
      <c r="BH454" s="394"/>
      <c r="BI454" s="391"/>
      <c r="BJ454" s="394"/>
      <c r="BK454" s="394"/>
      <c r="BL454" s="394"/>
      <c r="BM454" s="407"/>
    </row>
    <row r="455" spans="6:65" x14ac:dyDescent="0.25">
      <c r="F455" s="394"/>
      <c r="G455" s="391"/>
      <c r="H455" s="394"/>
      <c r="I455" s="394"/>
      <c r="J455" s="391"/>
      <c r="K455" s="406"/>
      <c r="L455" s="406"/>
      <c r="M455" s="391"/>
      <c r="N455" s="394"/>
      <c r="O455" s="394"/>
      <c r="P455" s="391"/>
      <c r="Q455" s="394"/>
      <c r="R455" s="394"/>
      <c r="S455" s="391"/>
      <c r="T455" s="394"/>
      <c r="U455" s="394"/>
      <c r="V455" s="391"/>
      <c r="W455" s="394"/>
      <c r="X455" s="394"/>
      <c r="Y455" s="391"/>
      <c r="Z455" s="394"/>
      <c r="AA455" s="394"/>
      <c r="AB455" s="391"/>
      <c r="AC455" s="394"/>
      <c r="AD455" s="394"/>
      <c r="AE455" s="391"/>
      <c r="AF455" s="394"/>
      <c r="AG455" s="394"/>
      <c r="AH455" s="391"/>
      <c r="AI455" s="394"/>
      <c r="AJ455" s="394"/>
      <c r="AK455" s="391"/>
      <c r="AL455" s="394"/>
      <c r="AM455" s="394"/>
      <c r="AN455" s="391"/>
      <c r="AO455" s="394"/>
      <c r="AP455" s="394"/>
      <c r="AQ455" s="391"/>
      <c r="AR455" s="394"/>
      <c r="AS455" s="394"/>
      <c r="AT455" s="391"/>
      <c r="AU455" s="394"/>
      <c r="AV455" s="394"/>
      <c r="AW455" s="391"/>
      <c r="AX455" s="394"/>
      <c r="AY455" s="394"/>
      <c r="AZ455" s="391"/>
      <c r="BA455" s="394"/>
      <c r="BB455" s="394"/>
      <c r="BC455" s="391"/>
      <c r="BD455" s="394"/>
      <c r="BE455" s="394"/>
      <c r="BF455" s="391"/>
      <c r="BG455" s="394"/>
      <c r="BH455" s="394"/>
      <c r="BI455" s="391"/>
      <c r="BJ455" s="394"/>
      <c r="BK455" s="394"/>
      <c r="BL455" s="394"/>
      <c r="BM455" s="407"/>
    </row>
    <row r="456" spans="6:65" x14ac:dyDescent="0.25">
      <c r="F456" s="394"/>
      <c r="G456" s="391"/>
      <c r="H456" s="394"/>
      <c r="I456" s="394"/>
      <c r="J456" s="391"/>
      <c r="K456" s="406"/>
      <c r="L456" s="406"/>
      <c r="M456" s="391"/>
      <c r="N456" s="394"/>
      <c r="O456" s="394"/>
      <c r="P456" s="391"/>
      <c r="Q456" s="394"/>
      <c r="R456" s="394"/>
      <c r="S456" s="391"/>
      <c r="T456" s="394"/>
      <c r="U456" s="394"/>
      <c r="V456" s="391"/>
      <c r="W456" s="394"/>
      <c r="X456" s="394"/>
      <c r="Y456" s="391"/>
      <c r="Z456" s="394"/>
      <c r="AA456" s="394"/>
      <c r="AB456" s="391"/>
      <c r="AC456" s="394"/>
      <c r="AD456" s="394"/>
      <c r="AE456" s="391"/>
      <c r="AF456" s="394"/>
      <c r="AG456" s="394"/>
      <c r="AH456" s="391"/>
      <c r="AI456" s="394"/>
      <c r="AJ456" s="394"/>
      <c r="AK456" s="391"/>
      <c r="AL456" s="394"/>
      <c r="AM456" s="394"/>
      <c r="AN456" s="391"/>
      <c r="AO456" s="394"/>
      <c r="AP456" s="394"/>
      <c r="AQ456" s="391"/>
      <c r="AR456" s="394"/>
      <c r="AS456" s="394"/>
      <c r="AT456" s="391"/>
      <c r="AU456" s="394"/>
      <c r="AV456" s="394"/>
      <c r="AW456" s="391"/>
      <c r="AX456" s="394"/>
      <c r="AY456" s="394"/>
      <c r="AZ456" s="391"/>
      <c r="BA456" s="394"/>
      <c r="BB456" s="394"/>
      <c r="BC456" s="391"/>
      <c r="BD456" s="394"/>
      <c r="BE456" s="394"/>
      <c r="BF456" s="391"/>
      <c r="BG456" s="394"/>
      <c r="BH456" s="394"/>
      <c r="BI456" s="391"/>
      <c r="BJ456" s="394"/>
      <c r="BK456" s="394"/>
      <c r="BL456" s="394"/>
      <c r="BM456" s="407"/>
    </row>
    <row r="457" spans="6:65" x14ac:dyDescent="0.25">
      <c r="F457" s="394"/>
      <c r="G457" s="391"/>
      <c r="H457" s="394"/>
      <c r="I457" s="394"/>
      <c r="J457" s="391"/>
      <c r="K457" s="406"/>
      <c r="L457" s="406"/>
      <c r="M457" s="391"/>
      <c r="N457" s="394"/>
      <c r="O457" s="394"/>
      <c r="P457" s="391"/>
      <c r="Q457" s="394"/>
      <c r="R457" s="394"/>
      <c r="S457" s="391"/>
      <c r="T457" s="394"/>
      <c r="U457" s="394"/>
      <c r="V457" s="391"/>
      <c r="W457" s="394"/>
      <c r="X457" s="394"/>
      <c r="Y457" s="391"/>
      <c r="Z457" s="394"/>
      <c r="AA457" s="394"/>
      <c r="AB457" s="391"/>
      <c r="AC457" s="394"/>
      <c r="AD457" s="394"/>
      <c r="AE457" s="391"/>
      <c r="AF457" s="394"/>
      <c r="AG457" s="394"/>
      <c r="AH457" s="391"/>
      <c r="AI457" s="394"/>
      <c r="AJ457" s="394"/>
      <c r="AK457" s="391"/>
      <c r="AL457" s="394"/>
      <c r="AM457" s="394"/>
      <c r="AN457" s="391"/>
      <c r="AO457" s="394"/>
      <c r="AP457" s="394"/>
      <c r="AQ457" s="391"/>
      <c r="AR457" s="394"/>
      <c r="AS457" s="394"/>
      <c r="AT457" s="391"/>
      <c r="AU457" s="394"/>
      <c r="AV457" s="394"/>
      <c r="AW457" s="391"/>
      <c r="AX457" s="394"/>
      <c r="AY457" s="394"/>
      <c r="AZ457" s="391"/>
      <c r="BA457" s="394"/>
      <c r="BB457" s="394"/>
      <c r="BC457" s="391"/>
      <c r="BD457" s="394"/>
      <c r="BE457" s="394"/>
      <c r="BF457" s="391"/>
      <c r="BG457" s="394"/>
      <c r="BH457" s="394"/>
      <c r="BI457" s="391"/>
      <c r="BJ457" s="394"/>
      <c r="BK457" s="394"/>
      <c r="BL457" s="394"/>
      <c r="BM457" s="407"/>
    </row>
    <row r="458" spans="6:65" x14ac:dyDescent="0.25">
      <c r="F458" s="394"/>
      <c r="G458" s="391"/>
      <c r="H458" s="394"/>
      <c r="I458" s="394"/>
      <c r="J458" s="391"/>
      <c r="K458" s="406"/>
      <c r="L458" s="406"/>
      <c r="M458" s="391"/>
      <c r="N458" s="394"/>
      <c r="O458" s="394"/>
      <c r="P458" s="391"/>
      <c r="Q458" s="394"/>
      <c r="R458" s="394"/>
      <c r="S458" s="391"/>
      <c r="T458" s="394"/>
      <c r="U458" s="394"/>
      <c r="V458" s="391"/>
      <c r="W458" s="394"/>
      <c r="X458" s="394"/>
      <c r="Y458" s="391"/>
      <c r="Z458" s="394"/>
      <c r="AA458" s="394"/>
      <c r="AB458" s="391"/>
      <c r="AC458" s="394"/>
      <c r="AD458" s="394"/>
      <c r="AE458" s="391"/>
      <c r="AF458" s="394"/>
      <c r="AG458" s="394"/>
      <c r="AH458" s="391"/>
      <c r="AI458" s="394"/>
      <c r="AJ458" s="394"/>
      <c r="AK458" s="391"/>
      <c r="AL458" s="394"/>
      <c r="AM458" s="394"/>
      <c r="AN458" s="391"/>
      <c r="AO458" s="394"/>
      <c r="AP458" s="394"/>
      <c r="AQ458" s="391"/>
      <c r="AR458" s="394"/>
      <c r="AS458" s="394"/>
      <c r="AT458" s="391"/>
      <c r="AU458" s="394"/>
      <c r="AV458" s="394"/>
      <c r="AW458" s="391"/>
      <c r="AX458" s="394"/>
      <c r="AY458" s="394"/>
      <c r="AZ458" s="391"/>
      <c r="BA458" s="394"/>
      <c r="BB458" s="394"/>
      <c r="BC458" s="391"/>
      <c r="BD458" s="394"/>
      <c r="BE458" s="394"/>
      <c r="BF458" s="391"/>
      <c r="BG458" s="394"/>
      <c r="BH458" s="394"/>
      <c r="BI458" s="391"/>
      <c r="BJ458" s="394"/>
      <c r="BK458" s="394"/>
      <c r="BL458" s="394"/>
      <c r="BM458" s="407"/>
    </row>
    <row r="459" spans="6:65" x14ac:dyDescent="0.25">
      <c r="F459" s="394"/>
      <c r="G459" s="391"/>
      <c r="H459" s="394"/>
      <c r="I459" s="394"/>
      <c r="J459" s="391"/>
      <c r="K459" s="406"/>
      <c r="L459" s="406"/>
      <c r="M459" s="391"/>
      <c r="N459" s="394"/>
      <c r="O459" s="394"/>
      <c r="P459" s="391"/>
      <c r="Q459" s="394"/>
      <c r="R459" s="394"/>
      <c r="S459" s="391"/>
      <c r="T459" s="394"/>
      <c r="U459" s="394"/>
      <c r="V459" s="391"/>
      <c r="W459" s="394"/>
      <c r="X459" s="394"/>
      <c r="Y459" s="391"/>
      <c r="Z459" s="394"/>
      <c r="AA459" s="394"/>
      <c r="AB459" s="391"/>
      <c r="AC459" s="394"/>
      <c r="AD459" s="394"/>
      <c r="AE459" s="391"/>
      <c r="AF459" s="394"/>
      <c r="AG459" s="394"/>
      <c r="AH459" s="391"/>
      <c r="AI459" s="394"/>
      <c r="AJ459" s="394"/>
      <c r="AK459" s="391"/>
      <c r="AL459" s="394"/>
      <c r="AM459" s="394"/>
      <c r="AN459" s="391"/>
      <c r="AO459" s="394"/>
      <c r="AP459" s="394"/>
      <c r="AQ459" s="391"/>
      <c r="AR459" s="394"/>
      <c r="AS459" s="394"/>
      <c r="AT459" s="391"/>
      <c r="AU459" s="394"/>
      <c r="AV459" s="394"/>
      <c r="AW459" s="391"/>
      <c r="AX459" s="394"/>
      <c r="AY459" s="394"/>
      <c r="AZ459" s="391"/>
      <c r="BA459" s="394"/>
      <c r="BB459" s="394"/>
      <c r="BC459" s="391"/>
      <c r="BD459" s="394"/>
      <c r="BE459" s="394"/>
      <c r="BF459" s="391"/>
      <c r="BG459" s="394"/>
      <c r="BH459" s="394"/>
      <c r="BI459" s="391"/>
      <c r="BJ459" s="394"/>
      <c r="BK459" s="394"/>
      <c r="BL459" s="394"/>
      <c r="BM459" s="407"/>
    </row>
    <row r="460" spans="6:65" x14ac:dyDescent="0.25">
      <c r="F460" s="394"/>
      <c r="G460" s="391"/>
      <c r="H460" s="394"/>
      <c r="I460" s="394"/>
      <c r="J460" s="391"/>
      <c r="K460" s="406"/>
      <c r="L460" s="406"/>
      <c r="M460" s="391"/>
      <c r="N460" s="394"/>
      <c r="O460" s="394"/>
      <c r="P460" s="391"/>
      <c r="Q460" s="394"/>
      <c r="R460" s="394"/>
      <c r="S460" s="391"/>
      <c r="T460" s="394"/>
      <c r="U460" s="394"/>
      <c r="V460" s="391"/>
      <c r="W460" s="394"/>
      <c r="X460" s="394"/>
      <c r="Y460" s="391"/>
      <c r="Z460" s="394"/>
      <c r="AA460" s="394"/>
      <c r="AB460" s="391"/>
      <c r="AC460" s="394"/>
      <c r="AD460" s="394"/>
      <c r="AE460" s="391"/>
      <c r="AF460" s="394"/>
      <c r="AG460" s="394"/>
      <c r="AH460" s="391"/>
      <c r="AI460" s="394"/>
      <c r="AJ460" s="394"/>
      <c r="AK460" s="391"/>
      <c r="AL460" s="394"/>
      <c r="AM460" s="394"/>
      <c r="AN460" s="391"/>
      <c r="AO460" s="394"/>
      <c r="AP460" s="394"/>
      <c r="AQ460" s="391"/>
      <c r="AR460" s="394"/>
      <c r="AS460" s="394"/>
      <c r="AT460" s="391"/>
      <c r="AU460" s="394"/>
      <c r="AV460" s="394"/>
      <c r="AW460" s="391"/>
      <c r="AX460" s="394"/>
      <c r="AY460" s="394"/>
      <c r="AZ460" s="391"/>
      <c r="BA460" s="394"/>
      <c r="BB460" s="394"/>
      <c r="BC460" s="391"/>
      <c r="BD460" s="394"/>
      <c r="BE460" s="394"/>
      <c r="BF460" s="391"/>
      <c r="BG460" s="394"/>
      <c r="BH460" s="394"/>
      <c r="BI460" s="391"/>
      <c r="BJ460" s="394"/>
      <c r="BK460" s="394"/>
      <c r="BL460" s="394"/>
      <c r="BM460" s="407"/>
    </row>
    <row r="461" spans="6:65" x14ac:dyDescent="0.25">
      <c r="F461" s="394"/>
      <c r="G461" s="391"/>
      <c r="H461" s="394"/>
      <c r="I461" s="394"/>
      <c r="J461" s="391"/>
      <c r="K461" s="406"/>
      <c r="L461" s="406"/>
      <c r="M461" s="391"/>
      <c r="N461" s="394"/>
      <c r="O461" s="394"/>
      <c r="P461" s="391"/>
      <c r="Q461" s="394"/>
      <c r="R461" s="394"/>
      <c r="S461" s="391"/>
      <c r="T461" s="394"/>
      <c r="U461" s="394"/>
      <c r="V461" s="391"/>
      <c r="W461" s="394"/>
      <c r="X461" s="394"/>
      <c r="Y461" s="391"/>
      <c r="Z461" s="394"/>
      <c r="AA461" s="394"/>
      <c r="AB461" s="391"/>
      <c r="AC461" s="394"/>
      <c r="AD461" s="394"/>
      <c r="AE461" s="391"/>
      <c r="AF461" s="394"/>
      <c r="AG461" s="394"/>
      <c r="AH461" s="391"/>
      <c r="AI461" s="394"/>
      <c r="AJ461" s="394"/>
      <c r="AK461" s="391"/>
      <c r="AL461" s="394"/>
      <c r="AM461" s="394"/>
      <c r="AN461" s="391"/>
      <c r="AO461" s="394"/>
      <c r="AP461" s="394"/>
      <c r="AQ461" s="391"/>
      <c r="AR461" s="394"/>
      <c r="AS461" s="394"/>
      <c r="AT461" s="391"/>
      <c r="AU461" s="394"/>
      <c r="AV461" s="394"/>
      <c r="AW461" s="391"/>
      <c r="AX461" s="394"/>
      <c r="AY461" s="394"/>
      <c r="AZ461" s="391"/>
      <c r="BA461" s="394"/>
      <c r="BB461" s="394"/>
      <c r="BC461" s="391"/>
      <c r="BD461" s="394"/>
      <c r="BE461" s="394"/>
      <c r="BF461" s="391"/>
      <c r="BG461" s="394"/>
      <c r="BH461" s="394"/>
      <c r="BI461" s="391"/>
      <c r="BJ461" s="394"/>
      <c r="BK461" s="394"/>
      <c r="BL461" s="394"/>
      <c r="BM461" s="407"/>
    </row>
    <row r="462" spans="6:65" x14ac:dyDescent="0.25">
      <c r="F462" s="394"/>
      <c r="G462" s="391"/>
      <c r="H462" s="394"/>
      <c r="I462" s="394"/>
      <c r="J462" s="391"/>
      <c r="K462" s="406"/>
      <c r="L462" s="406"/>
      <c r="M462" s="391"/>
      <c r="N462" s="394"/>
      <c r="O462" s="394"/>
      <c r="P462" s="391"/>
      <c r="Q462" s="394"/>
      <c r="R462" s="394"/>
      <c r="S462" s="391"/>
      <c r="T462" s="394"/>
      <c r="U462" s="394"/>
      <c r="V462" s="391"/>
      <c r="W462" s="394"/>
      <c r="X462" s="394"/>
      <c r="Y462" s="391"/>
      <c r="Z462" s="394"/>
      <c r="AA462" s="394"/>
      <c r="AB462" s="391"/>
      <c r="AC462" s="394"/>
      <c r="AD462" s="394"/>
      <c r="AE462" s="391"/>
      <c r="AF462" s="394"/>
      <c r="AG462" s="394"/>
      <c r="AH462" s="391"/>
      <c r="AI462" s="394"/>
      <c r="AJ462" s="394"/>
      <c r="AK462" s="391"/>
      <c r="AL462" s="394"/>
      <c r="AM462" s="394"/>
      <c r="AN462" s="391"/>
      <c r="AO462" s="394"/>
      <c r="AP462" s="394"/>
      <c r="AQ462" s="391"/>
      <c r="AR462" s="394"/>
      <c r="AS462" s="394"/>
      <c r="AT462" s="391"/>
      <c r="AU462" s="394"/>
      <c r="AV462" s="394"/>
      <c r="AW462" s="391"/>
      <c r="AX462" s="394"/>
      <c r="AY462" s="394"/>
      <c r="AZ462" s="391"/>
      <c r="BA462" s="394"/>
      <c r="BB462" s="394"/>
      <c r="BC462" s="391"/>
      <c r="BD462" s="394"/>
      <c r="BE462" s="394"/>
      <c r="BF462" s="391"/>
      <c r="BG462" s="394"/>
      <c r="BH462" s="394"/>
      <c r="BI462" s="391"/>
      <c r="BJ462" s="394"/>
      <c r="BK462" s="394"/>
      <c r="BL462" s="394"/>
      <c r="BM462" s="407"/>
    </row>
    <row r="463" spans="6:65" x14ac:dyDescent="0.25">
      <c r="F463" s="394"/>
      <c r="G463" s="391"/>
      <c r="H463" s="394"/>
      <c r="I463" s="394"/>
      <c r="J463" s="391"/>
      <c r="K463" s="406"/>
      <c r="L463" s="406"/>
      <c r="M463" s="391"/>
      <c r="N463" s="394"/>
      <c r="O463" s="394"/>
      <c r="P463" s="391"/>
      <c r="Q463" s="394"/>
      <c r="R463" s="394"/>
      <c r="S463" s="391"/>
      <c r="T463" s="394"/>
      <c r="U463" s="394"/>
      <c r="V463" s="391"/>
      <c r="W463" s="394"/>
      <c r="X463" s="394"/>
      <c r="Y463" s="391"/>
      <c r="Z463" s="394"/>
      <c r="AA463" s="394"/>
      <c r="AB463" s="391"/>
      <c r="AC463" s="394"/>
      <c r="AD463" s="394"/>
      <c r="AE463" s="391"/>
      <c r="AF463" s="394"/>
      <c r="AG463" s="394"/>
      <c r="AH463" s="391"/>
      <c r="AI463" s="394"/>
      <c r="AJ463" s="394"/>
      <c r="AK463" s="391"/>
      <c r="AL463" s="394"/>
      <c r="AM463" s="394"/>
      <c r="AN463" s="391"/>
      <c r="AO463" s="394"/>
      <c r="AP463" s="394"/>
      <c r="AQ463" s="391"/>
      <c r="AR463" s="394"/>
      <c r="AS463" s="394"/>
      <c r="AT463" s="391"/>
      <c r="AU463" s="394"/>
      <c r="AV463" s="394"/>
      <c r="AW463" s="391"/>
      <c r="AX463" s="394"/>
      <c r="AY463" s="394"/>
      <c r="AZ463" s="391"/>
      <c r="BA463" s="394"/>
      <c r="BB463" s="394"/>
      <c r="BC463" s="391"/>
      <c r="BD463" s="394"/>
      <c r="BE463" s="394"/>
      <c r="BF463" s="391"/>
      <c r="BG463" s="394"/>
      <c r="BH463" s="394"/>
      <c r="BI463" s="391"/>
      <c r="BJ463" s="394"/>
      <c r="BK463" s="394"/>
      <c r="BL463" s="394"/>
      <c r="BM463" s="407"/>
    </row>
    <row r="464" spans="6:65" x14ac:dyDescent="0.25">
      <c r="F464" s="394"/>
      <c r="G464" s="391"/>
      <c r="H464" s="394"/>
      <c r="I464" s="394"/>
      <c r="J464" s="391"/>
      <c r="K464" s="406"/>
      <c r="L464" s="406"/>
      <c r="M464" s="391"/>
      <c r="N464" s="394"/>
      <c r="O464" s="394"/>
      <c r="P464" s="391"/>
      <c r="Q464" s="394"/>
      <c r="R464" s="394"/>
      <c r="S464" s="391"/>
      <c r="T464" s="394"/>
      <c r="U464" s="394"/>
      <c r="V464" s="391"/>
      <c r="W464" s="394"/>
      <c r="X464" s="394"/>
      <c r="Y464" s="391"/>
      <c r="Z464" s="394"/>
      <c r="AA464" s="394"/>
      <c r="AB464" s="391"/>
      <c r="AC464" s="394"/>
      <c r="AD464" s="394"/>
      <c r="AE464" s="391"/>
      <c r="AF464" s="394"/>
      <c r="AG464" s="394"/>
      <c r="AH464" s="391"/>
      <c r="AI464" s="394"/>
      <c r="AJ464" s="394"/>
      <c r="AK464" s="391"/>
      <c r="AL464" s="394"/>
      <c r="AM464" s="394"/>
      <c r="AN464" s="391"/>
      <c r="AO464" s="394"/>
      <c r="AP464" s="394"/>
      <c r="AQ464" s="391"/>
      <c r="AR464" s="394"/>
      <c r="AS464" s="394"/>
      <c r="AT464" s="391"/>
      <c r="AU464" s="394"/>
      <c r="AV464" s="394"/>
      <c r="AW464" s="391"/>
      <c r="AX464" s="394"/>
      <c r="AY464" s="394"/>
      <c r="AZ464" s="391"/>
      <c r="BA464" s="394"/>
      <c r="BB464" s="394"/>
      <c r="BC464" s="391"/>
      <c r="BD464" s="394"/>
      <c r="BE464" s="394"/>
      <c r="BF464" s="391"/>
      <c r="BG464" s="394"/>
      <c r="BH464" s="394"/>
      <c r="BI464" s="391"/>
      <c r="BJ464" s="394"/>
      <c r="BK464" s="394"/>
      <c r="BL464" s="394"/>
      <c r="BM464" s="407"/>
    </row>
    <row r="465" spans="6:65" x14ac:dyDescent="0.25">
      <c r="F465" s="394"/>
      <c r="G465" s="391"/>
      <c r="H465" s="394"/>
      <c r="I465" s="394"/>
      <c r="J465" s="391"/>
      <c r="K465" s="406"/>
      <c r="L465" s="406"/>
      <c r="M465" s="391"/>
      <c r="N465" s="394"/>
      <c r="O465" s="394"/>
      <c r="P465" s="391"/>
      <c r="Q465" s="394"/>
      <c r="R465" s="394"/>
      <c r="S465" s="391"/>
      <c r="T465" s="394"/>
      <c r="U465" s="394"/>
      <c r="V465" s="391"/>
      <c r="W465" s="394"/>
      <c r="X465" s="394"/>
      <c r="Y465" s="391"/>
      <c r="Z465" s="394"/>
      <c r="AA465" s="394"/>
      <c r="AB465" s="391"/>
      <c r="AC465" s="394"/>
      <c r="AD465" s="394"/>
      <c r="AE465" s="391"/>
      <c r="AF465" s="394"/>
      <c r="AG465" s="394"/>
      <c r="AH465" s="391"/>
      <c r="AI465" s="394"/>
      <c r="AJ465" s="394"/>
      <c r="AK465" s="391"/>
      <c r="AL465" s="394"/>
      <c r="AM465" s="394"/>
      <c r="AN465" s="391"/>
      <c r="AO465" s="394"/>
      <c r="AP465" s="394"/>
      <c r="AQ465" s="391"/>
      <c r="AR465" s="394"/>
      <c r="AS465" s="394"/>
      <c r="AT465" s="391"/>
      <c r="AU465" s="394"/>
      <c r="AV465" s="394"/>
      <c r="AW465" s="391"/>
      <c r="AX465" s="394"/>
      <c r="AY465" s="394"/>
      <c r="AZ465" s="391"/>
      <c r="BA465" s="394"/>
      <c r="BB465" s="394"/>
      <c r="BC465" s="391"/>
      <c r="BD465" s="394"/>
      <c r="BE465" s="394"/>
      <c r="BF465" s="391"/>
      <c r="BG465" s="394"/>
      <c r="BH465" s="394"/>
      <c r="BI465" s="391"/>
      <c r="BJ465" s="394"/>
      <c r="BK465" s="394"/>
      <c r="BL465" s="394"/>
      <c r="BM465" s="407"/>
    </row>
    <row r="466" spans="6:65" x14ac:dyDescent="0.25">
      <c r="F466" s="394"/>
      <c r="G466" s="391"/>
      <c r="H466" s="394"/>
      <c r="I466" s="394"/>
      <c r="J466" s="391"/>
      <c r="K466" s="406"/>
      <c r="L466" s="406"/>
      <c r="M466" s="391"/>
      <c r="N466" s="394"/>
      <c r="O466" s="394"/>
      <c r="P466" s="391"/>
      <c r="Q466" s="394"/>
      <c r="R466" s="394"/>
      <c r="S466" s="391"/>
      <c r="T466" s="394"/>
      <c r="U466" s="394"/>
      <c r="V466" s="391"/>
      <c r="W466" s="394"/>
      <c r="X466" s="394"/>
      <c r="Y466" s="391"/>
      <c r="Z466" s="394"/>
      <c r="AA466" s="394"/>
      <c r="AB466" s="391"/>
      <c r="AC466" s="394"/>
      <c r="AD466" s="394"/>
      <c r="AE466" s="391"/>
      <c r="AF466" s="394"/>
      <c r="AG466" s="394"/>
      <c r="AH466" s="391"/>
      <c r="AI466" s="394"/>
      <c r="AJ466" s="394"/>
      <c r="AK466" s="391"/>
      <c r="AL466" s="394"/>
      <c r="AM466" s="394"/>
      <c r="AN466" s="391"/>
      <c r="AO466" s="394"/>
      <c r="AP466" s="394"/>
      <c r="AQ466" s="391"/>
      <c r="AR466" s="394"/>
      <c r="AS466" s="394"/>
      <c r="AT466" s="391"/>
      <c r="AU466" s="394"/>
      <c r="AV466" s="394"/>
      <c r="AW466" s="391"/>
      <c r="AX466" s="394"/>
      <c r="AY466" s="394"/>
      <c r="AZ466" s="391"/>
      <c r="BA466" s="394"/>
      <c r="BB466" s="394"/>
      <c r="BC466" s="391"/>
      <c r="BD466" s="394"/>
      <c r="BE466" s="394"/>
      <c r="BF466" s="391"/>
      <c r="BG466" s="394"/>
      <c r="BH466" s="394"/>
      <c r="BI466" s="391"/>
      <c r="BJ466" s="394"/>
      <c r="BK466" s="394"/>
      <c r="BL466" s="394"/>
      <c r="BM466" s="407"/>
    </row>
    <row r="467" spans="6:65" x14ac:dyDescent="0.25">
      <c r="F467" s="394"/>
      <c r="G467" s="391"/>
      <c r="H467" s="394"/>
      <c r="I467" s="394"/>
      <c r="J467" s="391"/>
      <c r="K467" s="406"/>
      <c r="L467" s="406"/>
      <c r="M467" s="391"/>
      <c r="N467" s="394"/>
      <c r="O467" s="394"/>
      <c r="P467" s="391"/>
      <c r="Q467" s="394"/>
      <c r="R467" s="394"/>
      <c r="S467" s="391"/>
      <c r="T467" s="394"/>
      <c r="U467" s="394"/>
      <c r="V467" s="391"/>
      <c r="W467" s="394"/>
      <c r="X467" s="394"/>
      <c r="Y467" s="391"/>
      <c r="Z467" s="394"/>
      <c r="AA467" s="394"/>
      <c r="AB467" s="391"/>
      <c r="AC467" s="394"/>
      <c r="AD467" s="394"/>
      <c r="AE467" s="391"/>
      <c r="AF467" s="394"/>
      <c r="AG467" s="394"/>
      <c r="AH467" s="391"/>
      <c r="AI467" s="394"/>
      <c r="AJ467" s="394"/>
      <c r="AK467" s="391"/>
      <c r="AL467" s="394"/>
      <c r="AM467" s="394"/>
      <c r="AN467" s="391"/>
      <c r="AO467" s="394"/>
      <c r="AP467" s="394"/>
      <c r="AQ467" s="391"/>
      <c r="AR467" s="394"/>
      <c r="AS467" s="394"/>
      <c r="AT467" s="391"/>
      <c r="AU467" s="394"/>
      <c r="AV467" s="394"/>
      <c r="AW467" s="391"/>
      <c r="AX467" s="394"/>
      <c r="AY467" s="394"/>
      <c r="AZ467" s="391"/>
      <c r="BA467" s="394"/>
      <c r="BB467" s="394"/>
      <c r="BC467" s="391"/>
      <c r="BD467" s="394"/>
      <c r="BE467" s="394"/>
      <c r="BF467" s="391"/>
      <c r="BG467" s="394"/>
      <c r="BH467" s="394"/>
      <c r="BI467" s="391"/>
      <c r="BJ467" s="394"/>
      <c r="BK467" s="394"/>
      <c r="BL467" s="394"/>
      <c r="BM467" s="407"/>
    </row>
    <row r="468" spans="6:65" x14ac:dyDescent="0.25">
      <c r="F468" s="394"/>
      <c r="G468" s="391"/>
      <c r="H468" s="394"/>
      <c r="I468" s="394"/>
      <c r="J468" s="391"/>
      <c r="K468" s="406"/>
      <c r="L468" s="406"/>
      <c r="M468" s="391"/>
      <c r="N468" s="394"/>
      <c r="O468" s="394"/>
      <c r="P468" s="391"/>
      <c r="Q468" s="394"/>
      <c r="R468" s="394"/>
      <c r="S468" s="391"/>
      <c r="T468" s="394"/>
      <c r="U468" s="394"/>
      <c r="V468" s="391"/>
      <c r="W468" s="394"/>
      <c r="X468" s="394"/>
      <c r="Y468" s="391"/>
      <c r="Z468" s="394"/>
      <c r="AA468" s="394"/>
      <c r="AB468" s="391"/>
      <c r="AC468" s="394"/>
      <c r="AD468" s="394"/>
      <c r="AE468" s="391"/>
      <c r="AF468" s="394"/>
      <c r="AG468" s="394"/>
      <c r="AH468" s="391"/>
      <c r="AI468" s="394"/>
      <c r="AJ468" s="394"/>
      <c r="AK468" s="391"/>
      <c r="AL468" s="394"/>
      <c r="AM468" s="394"/>
      <c r="AN468" s="391"/>
      <c r="AO468" s="394"/>
      <c r="AP468" s="394"/>
      <c r="AQ468" s="391"/>
      <c r="AR468" s="394"/>
      <c r="AS468" s="394"/>
      <c r="AT468" s="391"/>
      <c r="AU468" s="394"/>
      <c r="AV468" s="394"/>
      <c r="AW468" s="391"/>
      <c r="AX468" s="394"/>
      <c r="AY468" s="394"/>
      <c r="AZ468" s="391"/>
      <c r="BA468" s="394"/>
      <c r="BB468" s="394"/>
      <c r="BC468" s="391"/>
      <c r="BD468" s="394"/>
      <c r="BE468" s="394"/>
      <c r="BF468" s="391"/>
      <c r="BG468" s="394"/>
      <c r="BH468" s="394"/>
      <c r="BI468" s="391"/>
      <c r="BJ468" s="394"/>
      <c r="BK468" s="394"/>
      <c r="BL468" s="394"/>
      <c r="BM468" s="407"/>
    </row>
    <row r="469" spans="6:65" x14ac:dyDescent="0.25">
      <c r="F469" s="394"/>
      <c r="G469" s="391"/>
      <c r="H469" s="394"/>
      <c r="I469" s="394"/>
      <c r="J469" s="391"/>
      <c r="K469" s="406"/>
      <c r="L469" s="406"/>
      <c r="M469" s="391"/>
      <c r="N469" s="394"/>
      <c r="O469" s="394"/>
      <c r="P469" s="391"/>
      <c r="Q469" s="394"/>
      <c r="R469" s="394"/>
      <c r="S469" s="391"/>
      <c r="T469" s="394"/>
      <c r="U469" s="394"/>
      <c r="V469" s="391"/>
      <c r="W469" s="394"/>
      <c r="X469" s="394"/>
      <c r="Y469" s="391"/>
      <c r="Z469" s="394"/>
      <c r="AA469" s="394"/>
      <c r="AB469" s="391"/>
      <c r="AC469" s="394"/>
      <c r="AD469" s="394"/>
      <c r="AE469" s="391"/>
      <c r="AF469" s="394"/>
      <c r="AG469" s="394"/>
      <c r="AH469" s="391"/>
      <c r="AI469" s="394"/>
      <c r="AJ469" s="394"/>
      <c r="AK469" s="391"/>
      <c r="AL469" s="394"/>
      <c r="AM469" s="394"/>
      <c r="AN469" s="391"/>
      <c r="AO469" s="394"/>
      <c r="AP469" s="394"/>
      <c r="AQ469" s="391"/>
      <c r="AR469" s="394"/>
      <c r="AS469" s="394"/>
      <c r="AT469" s="391"/>
      <c r="AU469" s="394"/>
      <c r="AV469" s="394"/>
      <c r="AW469" s="391"/>
      <c r="AX469" s="394"/>
      <c r="AY469" s="394"/>
      <c r="AZ469" s="391"/>
      <c r="BA469" s="394"/>
      <c r="BB469" s="394"/>
      <c r="BC469" s="391"/>
      <c r="BD469" s="394"/>
      <c r="BE469" s="394"/>
      <c r="BF469" s="391"/>
      <c r="BG469" s="394"/>
      <c r="BH469" s="394"/>
      <c r="BI469" s="391"/>
      <c r="BJ469" s="394"/>
      <c r="BK469" s="394"/>
      <c r="BL469" s="394"/>
      <c r="BM469" s="407"/>
    </row>
    <row r="470" spans="6:65" x14ac:dyDescent="0.25">
      <c r="F470" s="394"/>
      <c r="G470" s="391"/>
      <c r="H470" s="394"/>
      <c r="I470" s="394"/>
      <c r="J470" s="391"/>
      <c r="K470" s="406"/>
      <c r="L470" s="406"/>
      <c r="M470" s="391"/>
      <c r="N470" s="394"/>
      <c r="O470" s="394"/>
      <c r="P470" s="391"/>
      <c r="Q470" s="394"/>
      <c r="R470" s="394"/>
      <c r="S470" s="391"/>
      <c r="T470" s="394"/>
      <c r="U470" s="394"/>
      <c r="V470" s="391"/>
      <c r="W470" s="394"/>
      <c r="X470" s="394"/>
      <c r="Y470" s="391"/>
      <c r="Z470" s="394"/>
      <c r="AA470" s="394"/>
      <c r="AB470" s="391"/>
      <c r="AC470" s="394"/>
      <c r="AD470" s="394"/>
      <c r="AE470" s="391"/>
      <c r="AF470" s="394"/>
      <c r="AG470" s="394"/>
      <c r="AH470" s="391"/>
      <c r="AI470" s="394"/>
      <c r="AJ470" s="394"/>
      <c r="AK470" s="391"/>
      <c r="AL470" s="394"/>
      <c r="AM470" s="394"/>
      <c r="AN470" s="391"/>
      <c r="AO470" s="394"/>
      <c r="AP470" s="394"/>
      <c r="AQ470" s="391"/>
      <c r="AR470" s="394"/>
      <c r="AS470" s="394"/>
      <c r="AT470" s="391"/>
      <c r="AU470" s="394"/>
      <c r="AV470" s="394"/>
      <c r="AW470" s="391"/>
      <c r="AX470" s="394"/>
      <c r="AY470" s="394"/>
      <c r="AZ470" s="391"/>
      <c r="BA470" s="394"/>
      <c r="BB470" s="394"/>
      <c r="BC470" s="391"/>
      <c r="BD470" s="394"/>
      <c r="BE470" s="394"/>
      <c r="BF470" s="391"/>
      <c r="BG470" s="394"/>
      <c r="BH470" s="394"/>
      <c r="BI470" s="391"/>
      <c r="BJ470" s="394"/>
      <c r="BK470" s="394"/>
      <c r="BL470" s="394"/>
      <c r="BM470" s="407"/>
    </row>
    <row r="471" spans="6:65" x14ac:dyDescent="0.25">
      <c r="F471" s="394"/>
      <c r="G471" s="391"/>
      <c r="H471" s="394"/>
      <c r="I471" s="394"/>
      <c r="J471" s="391"/>
      <c r="K471" s="406"/>
      <c r="L471" s="406"/>
      <c r="M471" s="391"/>
      <c r="N471" s="394"/>
      <c r="O471" s="394"/>
      <c r="P471" s="391"/>
      <c r="Q471" s="394"/>
      <c r="R471" s="394"/>
      <c r="S471" s="391"/>
      <c r="T471" s="394"/>
      <c r="U471" s="394"/>
      <c r="V471" s="391"/>
      <c r="W471" s="394"/>
      <c r="X471" s="394"/>
      <c r="Y471" s="391"/>
      <c r="Z471" s="394"/>
      <c r="AA471" s="394"/>
      <c r="AB471" s="391"/>
      <c r="AC471" s="394"/>
      <c r="AD471" s="394"/>
      <c r="AE471" s="391"/>
      <c r="AF471" s="394"/>
      <c r="AG471" s="394"/>
      <c r="AH471" s="391"/>
      <c r="AI471" s="394"/>
      <c r="AJ471" s="394"/>
      <c r="AK471" s="391"/>
      <c r="AL471" s="394"/>
      <c r="AM471" s="394"/>
      <c r="AN471" s="391"/>
      <c r="AO471" s="394"/>
      <c r="AP471" s="394"/>
      <c r="AQ471" s="391"/>
      <c r="AR471" s="394"/>
      <c r="AS471" s="394"/>
      <c r="AT471" s="391"/>
      <c r="AU471" s="394"/>
      <c r="AV471" s="394"/>
      <c r="AW471" s="391"/>
      <c r="AX471" s="394"/>
      <c r="AY471" s="394"/>
      <c r="AZ471" s="391"/>
      <c r="BA471" s="394"/>
      <c r="BB471" s="394"/>
      <c r="BC471" s="391"/>
      <c r="BD471" s="394"/>
      <c r="BE471" s="394"/>
      <c r="BF471" s="391"/>
      <c r="BG471" s="394"/>
      <c r="BH471" s="394"/>
      <c r="BI471" s="391"/>
      <c r="BJ471" s="394"/>
      <c r="BK471" s="394"/>
      <c r="BL471" s="394"/>
      <c r="BM471" s="407"/>
    </row>
    <row r="472" spans="6:65" x14ac:dyDescent="0.25">
      <c r="F472" s="394"/>
      <c r="G472" s="391"/>
      <c r="H472" s="394"/>
      <c r="I472" s="394"/>
      <c r="J472" s="391"/>
      <c r="K472" s="406"/>
      <c r="L472" s="406"/>
      <c r="M472" s="391"/>
      <c r="N472" s="394"/>
      <c r="O472" s="394"/>
      <c r="P472" s="391"/>
      <c r="Q472" s="394"/>
      <c r="R472" s="394"/>
      <c r="S472" s="391"/>
      <c r="T472" s="394"/>
      <c r="U472" s="394"/>
      <c r="V472" s="391"/>
      <c r="W472" s="394"/>
      <c r="X472" s="394"/>
      <c r="Y472" s="391"/>
      <c r="Z472" s="394"/>
      <c r="AA472" s="394"/>
      <c r="AB472" s="391"/>
      <c r="AC472" s="394"/>
      <c r="AD472" s="394"/>
      <c r="AE472" s="391"/>
      <c r="AF472" s="394"/>
      <c r="AG472" s="394"/>
      <c r="AH472" s="391"/>
      <c r="AI472" s="394"/>
      <c r="AJ472" s="394"/>
      <c r="AK472" s="391"/>
      <c r="AL472" s="394"/>
      <c r="AM472" s="394"/>
      <c r="AN472" s="391"/>
      <c r="AO472" s="394"/>
      <c r="AP472" s="394"/>
      <c r="AQ472" s="391"/>
      <c r="AR472" s="394"/>
      <c r="AS472" s="394"/>
      <c r="AT472" s="391"/>
      <c r="AU472" s="394"/>
      <c r="AV472" s="394"/>
      <c r="AW472" s="391"/>
      <c r="AX472" s="394"/>
      <c r="AY472" s="394"/>
      <c r="AZ472" s="391"/>
      <c r="BA472" s="394"/>
      <c r="BB472" s="394"/>
      <c r="BC472" s="391"/>
      <c r="BD472" s="394"/>
      <c r="BE472" s="394"/>
      <c r="BF472" s="391"/>
      <c r="BG472" s="394"/>
      <c r="BH472" s="394"/>
      <c r="BI472" s="391"/>
      <c r="BJ472" s="394"/>
      <c r="BK472" s="394"/>
      <c r="BL472" s="394"/>
      <c r="BM472" s="407"/>
    </row>
    <row r="473" spans="6:65" x14ac:dyDescent="0.25">
      <c r="F473" s="394"/>
      <c r="G473" s="391"/>
      <c r="H473" s="394"/>
      <c r="I473" s="394"/>
      <c r="J473" s="391"/>
      <c r="K473" s="406"/>
      <c r="L473" s="406"/>
      <c r="M473" s="391"/>
      <c r="N473" s="394"/>
      <c r="O473" s="394"/>
      <c r="P473" s="391"/>
      <c r="Q473" s="394"/>
      <c r="R473" s="394"/>
      <c r="S473" s="391"/>
      <c r="T473" s="394"/>
      <c r="U473" s="394"/>
      <c r="V473" s="391"/>
      <c r="W473" s="394"/>
      <c r="X473" s="394"/>
      <c r="Y473" s="391"/>
      <c r="Z473" s="394"/>
      <c r="AA473" s="394"/>
      <c r="AB473" s="391"/>
      <c r="AC473" s="394"/>
      <c r="AD473" s="394"/>
      <c r="AE473" s="391"/>
      <c r="AF473" s="394"/>
      <c r="AG473" s="394"/>
      <c r="AH473" s="391"/>
      <c r="AI473" s="394"/>
      <c r="AJ473" s="394"/>
      <c r="AK473" s="391"/>
      <c r="AL473" s="394"/>
      <c r="AM473" s="394"/>
      <c r="AN473" s="391"/>
      <c r="AO473" s="394"/>
      <c r="AP473" s="394"/>
      <c r="AQ473" s="391"/>
      <c r="AR473" s="394"/>
      <c r="AS473" s="394"/>
      <c r="AT473" s="391"/>
      <c r="AU473" s="394"/>
      <c r="AV473" s="394"/>
      <c r="AW473" s="391"/>
      <c r="AX473" s="394"/>
      <c r="AY473" s="394"/>
      <c r="AZ473" s="391"/>
      <c r="BA473" s="394"/>
      <c r="BB473" s="394"/>
      <c r="BC473" s="391"/>
      <c r="BD473" s="394"/>
      <c r="BE473" s="394"/>
      <c r="BF473" s="391"/>
      <c r="BG473" s="394"/>
      <c r="BH473" s="394"/>
      <c r="BI473" s="391"/>
      <c r="BJ473" s="394"/>
      <c r="BK473" s="394"/>
      <c r="BL473" s="394"/>
      <c r="BM473" s="407"/>
    </row>
    <row r="474" spans="6:65" x14ac:dyDescent="0.25">
      <c r="F474" s="394"/>
      <c r="G474" s="391"/>
      <c r="H474" s="394"/>
      <c r="I474" s="394"/>
      <c r="J474" s="391"/>
      <c r="K474" s="406"/>
      <c r="L474" s="406"/>
      <c r="M474" s="391"/>
      <c r="N474" s="394"/>
      <c r="O474" s="394"/>
      <c r="P474" s="391"/>
      <c r="Q474" s="394"/>
      <c r="R474" s="394"/>
      <c r="S474" s="391"/>
      <c r="T474" s="394"/>
      <c r="U474" s="394"/>
      <c r="V474" s="391"/>
      <c r="W474" s="394"/>
      <c r="X474" s="394"/>
      <c r="Y474" s="391"/>
      <c r="Z474" s="394"/>
      <c r="AA474" s="394"/>
      <c r="AB474" s="391"/>
      <c r="AC474" s="394"/>
      <c r="AD474" s="394"/>
      <c r="AE474" s="391"/>
      <c r="AF474" s="394"/>
      <c r="AG474" s="394"/>
      <c r="AH474" s="391"/>
      <c r="AI474" s="394"/>
      <c r="AJ474" s="394"/>
      <c r="AK474" s="391"/>
      <c r="AL474" s="394"/>
      <c r="AM474" s="394"/>
      <c r="AN474" s="391"/>
      <c r="AO474" s="394"/>
      <c r="AP474" s="394"/>
      <c r="AQ474" s="391"/>
      <c r="AR474" s="394"/>
      <c r="AS474" s="394"/>
      <c r="AT474" s="391"/>
      <c r="AU474" s="394"/>
      <c r="AV474" s="394"/>
      <c r="AW474" s="391"/>
      <c r="AX474" s="394"/>
      <c r="AY474" s="394"/>
      <c r="AZ474" s="391"/>
      <c r="BA474" s="394"/>
      <c r="BB474" s="394"/>
      <c r="BC474" s="391"/>
      <c r="BD474" s="394"/>
      <c r="BE474" s="394"/>
      <c r="BF474" s="391"/>
      <c r="BG474" s="394"/>
      <c r="BH474" s="394"/>
      <c r="BI474" s="391"/>
      <c r="BJ474" s="394"/>
      <c r="BK474" s="394"/>
      <c r="BL474" s="394"/>
      <c r="BM474" s="407"/>
    </row>
    <row r="475" spans="6:65" x14ac:dyDescent="0.25">
      <c r="F475" s="394"/>
      <c r="G475" s="391"/>
      <c r="H475" s="394"/>
      <c r="I475" s="394"/>
      <c r="J475" s="391"/>
      <c r="K475" s="406"/>
      <c r="L475" s="406"/>
      <c r="M475" s="391"/>
      <c r="N475" s="394"/>
      <c r="O475" s="394"/>
      <c r="P475" s="391"/>
      <c r="Q475" s="394"/>
      <c r="R475" s="394"/>
      <c r="S475" s="391"/>
      <c r="T475" s="394"/>
      <c r="U475" s="394"/>
      <c r="V475" s="391"/>
      <c r="W475" s="394"/>
      <c r="X475" s="394"/>
      <c r="Y475" s="391"/>
      <c r="Z475" s="394"/>
      <c r="AA475" s="394"/>
      <c r="AB475" s="391"/>
      <c r="AC475" s="394"/>
      <c r="AD475" s="394"/>
      <c r="AE475" s="391"/>
      <c r="AF475" s="394"/>
      <c r="AG475" s="394"/>
      <c r="AH475" s="391"/>
      <c r="AI475" s="394"/>
      <c r="AJ475" s="394"/>
      <c r="AK475" s="391"/>
      <c r="AL475" s="394"/>
      <c r="AM475" s="394"/>
      <c r="AN475" s="391"/>
      <c r="AO475" s="394"/>
      <c r="AP475" s="394"/>
      <c r="AQ475" s="391"/>
      <c r="AR475" s="394"/>
      <c r="AS475" s="394"/>
      <c r="AT475" s="391"/>
      <c r="AU475" s="394"/>
      <c r="AV475" s="394"/>
      <c r="AW475" s="391"/>
      <c r="AX475" s="394"/>
      <c r="AY475" s="394"/>
      <c r="AZ475" s="391"/>
      <c r="BA475" s="394"/>
      <c r="BB475" s="394"/>
      <c r="BC475" s="391"/>
      <c r="BD475" s="394"/>
      <c r="BE475" s="394"/>
      <c r="BF475" s="391"/>
      <c r="BG475" s="394"/>
      <c r="BH475" s="394"/>
      <c r="BI475" s="391"/>
      <c r="BJ475" s="394"/>
      <c r="BK475" s="394"/>
      <c r="BL475" s="394"/>
      <c r="BM475" s="407"/>
    </row>
    <row r="476" spans="6:65" x14ac:dyDescent="0.25">
      <c r="F476" s="394"/>
      <c r="G476" s="391"/>
      <c r="H476" s="394"/>
      <c r="I476" s="394"/>
      <c r="J476" s="391"/>
      <c r="K476" s="406"/>
      <c r="L476" s="406"/>
      <c r="M476" s="391"/>
      <c r="N476" s="394"/>
      <c r="O476" s="394"/>
      <c r="P476" s="391"/>
      <c r="Q476" s="394"/>
      <c r="R476" s="394"/>
      <c r="S476" s="391"/>
      <c r="T476" s="394"/>
      <c r="U476" s="394"/>
      <c r="V476" s="391"/>
      <c r="W476" s="394"/>
      <c r="X476" s="394"/>
      <c r="Y476" s="391"/>
      <c r="Z476" s="394"/>
      <c r="AA476" s="394"/>
      <c r="AB476" s="391"/>
      <c r="AC476" s="394"/>
      <c r="AD476" s="394"/>
      <c r="AE476" s="391"/>
      <c r="AF476" s="394"/>
      <c r="AG476" s="394"/>
      <c r="AH476" s="391"/>
      <c r="AI476" s="394"/>
      <c r="AJ476" s="394"/>
      <c r="AK476" s="391"/>
      <c r="AL476" s="394"/>
      <c r="AM476" s="394"/>
      <c r="AN476" s="391"/>
      <c r="AO476" s="394"/>
      <c r="AP476" s="394"/>
      <c r="AQ476" s="391"/>
      <c r="AR476" s="394"/>
      <c r="AS476" s="394"/>
      <c r="AT476" s="391"/>
      <c r="AU476" s="394"/>
      <c r="AV476" s="394"/>
      <c r="AW476" s="391"/>
      <c r="AX476" s="394"/>
      <c r="AY476" s="394"/>
      <c r="AZ476" s="391"/>
      <c r="BA476" s="394"/>
      <c r="BB476" s="394"/>
      <c r="BC476" s="391"/>
      <c r="BD476" s="394"/>
      <c r="BE476" s="394"/>
      <c r="BF476" s="391"/>
      <c r="BG476" s="394"/>
      <c r="BH476" s="394"/>
      <c r="BI476" s="391"/>
      <c r="BJ476" s="394"/>
      <c r="BK476" s="394"/>
      <c r="BL476" s="394"/>
      <c r="BM476" s="407"/>
    </row>
    <row r="477" spans="6:65" x14ac:dyDescent="0.25">
      <c r="F477" s="394"/>
      <c r="G477" s="391"/>
      <c r="H477" s="394"/>
      <c r="I477" s="394"/>
      <c r="J477" s="391"/>
      <c r="K477" s="406"/>
      <c r="L477" s="406"/>
      <c r="M477" s="391"/>
      <c r="N477" s="394"/>
      <c r="O477" s="394"/>
      <c r="P477" s="391"/>
      <c r="Q477" s="394"/>
      <c r="R477" s="394"/>
      <c r="S477" s="391"/>
      <c r="T477" s="394"/>
      <c r="U477" s="394"/>
      <c r="V477" s="391"/>
      <c r="W477" s="394"/>
      <c r="X477" s="394"/>
      <c r="Y477" s="391"/>
      <c r="Z477" s="394"/>
      <c r="AA477" s="394"/>
      <c r="AB477" s="391"/>
      <c r="AC477" s="394"/>
      <c r="AD477" s="394"/>
      <c r="AE477" s="391"/>
      <c r="AF477" s="394"/>
      <c r="AG477" s="394"/>
      <c r="AH477" s="391"/>
      <c r="AI477" s="394"/>
      <c r="AJ477" s="394"/>
      <c r="AK477" s="391"/>
      <c r="AL477" s="394"/>
      <c r="AM477" s="394"/>
      <c r="AN477" s="391"/>
      <c r="AO477" s="394"/>
      <c r="AP477" s="394"/>
      <c r="AQ477" s="391"/>
      <c r="AR477" s="394"/>
      <c r="AS477" s="394"/>
      <c r="AT477" s="391"/>
      <c r="AU477" s="394"/>
      <c r="AV477" s="394"/>
      <c r="AW477" s="391"/>
      <c r="AX477" s="394"/>
      <c r="AY477" s="394"/>
      <c r="AZ477" s="391"/>
      <c r="BA477" s="394"/>
      <c r="BB477" s="394"/>
      <c r="BC477" s="391"/>
      <c r="BD477" s="394"/>
      <c r="BE477" s="394"/>
      <c r="BF477" s="391"/>
      <c r="BG477" s="394"/>
      <c r="BH477" s="394"/>
      <c r="BI477" s="391"/>
      <c r="BJ477" s="394"/>
      <c r="BK477" s="394"/>
      <c r="BL477" s="394"/>
      <c r="BM477" s="407"/>
    </row>
    <row r="478" spans="6:65" x14ac:dyDescent="0.25">
      <c r="F478" s="394"/>
      <c r="G478" s="391"/>
      <c r="H478" s="394"/>
      <c r="I478" s="394"/>
      <c r="J478" s="391"/>
      <c r="K478" s="406"/>
      <c r="L478" s="406"/>
      <c r="M478" s="391"/>
      <c r="N478" s="394"/>
      <c r="O478" s="394"/>
      <c r="P478" s="391"/>
      <c r="Q478" s="394"/>
      <c r="R478" s="394"/>
      <c r="S478" s="391"/>
      <c r="T478" s="394"/>
      <c r="U478" s="394"/>
      <c r="V478" s="391"/>
      <c r="W478" s="394"/>
      <c r="X478" s="394"/>
      <c r="Y478" s="391"/>
      <c r="Z478" s="394"/>
      <c r="AA478" s="394"/>
      <c r="AB478" s="391"/>
      <c r="AC478" s="394"/>
      <c r="AD478" s="394"/>
      <c r="AE478" s="391"/>
      <c r="AF478" s="394"/>
      <c r="AG478" s="394"/>
      <c r="AH478" s="391"/>
      <c r="AI478" s="394"/>
      <c r="AJ478" s="394"/>
      <c r="AK478" s="391"/>
      <c r="AL478" s="394"/>
      <c r="AM478" s="394"/>
      <c r="AN478" s="391"/>
      <c r="AO478" s="394"/>
      <c r="AP478" s="394"/>
      <c r="AQ478" s="391"/>
      <c r="AR478" s="394"/>
      <c r="AS478" s="394"/>
      <c r="AT478" s="391"/>
      <c r="AU478" s="394"/>
      <c r="AV478" s="394"/>
      <c r="AW478" s="391"/>
      <c r="AX478" s="394"/>
      <c r="AY478" s="394"/>
      <c r="AZ478" s="391"/>
      <c r="BA478" s="394"/>
      <c r="BB478" s="394"/>
      <c r="BC478" s="391"/>
      <c r="BD478" s="394"/>
      <c r="BE478" s="394"/>
      <c r="BF478" s="391"/>
      <c r="BG478" s="394"/>
      <c r="BH478" s="394"/>
      <c r="BI478" s="391"/>
      <c r="BJ478" s="394"/>
      <c r="BK478" s="394"/>
      <c r="BL478" s="394"/>
      <c r="BM478" s="407"/>
    </row>
    <row r="479" spans="6:65" x14ac:dyDescent="0.25">
      <c r="F479" s="394"/>
      <c r="G479" s="391"/>
      <c r="H479" s="394"/>
      <c r="I479" s="394"/>
      <c r="J479" s="391"/>
      <c r="K479" s="406"/>
      <c r="L479" s="406"/>
      <c r="M479" s="391"/>
      <c r="N479" s="394"/>
      <c r="O479" s="394"/>
      <c r="P479" s="391"/>
      <c r="Q479" s="394"/>
      <c r="R479" s="394"/>
      <c r="S479" s="391"/>
      <c r="T479" s="394"/>
      <c r="U479" s="394"/>
      <c r="V479" s="391"/>
      <c r="W479" s="394"/>
      <c r="X479" s="394"/>
      <c r="Y479" s="391"/>
      <c r="Z479" s="394"/>
      <c r="AA479" s="394"/>
      <c r="AB479" s="391"/>
      <c r="AC479" s="394"/>
      <c r="AD479" s="394"/>
      <c r="AE479" s="391"/>
      <c r="AF479" s="394"/>
      <c r="AG479" s="394"/>
      <c r="AH479" s="391"/>
      <c r="AI479" s="394"/>
      <c r="AJ479" s="394"/>
      <c r="AK479" s="391"/>
      <c r="AL479" s="394"/>
      <c r="AM479" s="394"/>
      <c r="AN479" s="391"/>
      <c r="AO479" s="394"/>
      <c r="AP479" s="394"/>
      <c r="AQ479" s="391"/>
      <c r="AR479" s="394"/>
      <c r="AS479" s="394"/>
      <c r="AT479" s="391"/>
      <c r="AU479" s="394"/>
      <c r="AV479" s="394"/>
      <c r="AW479" s="391"/>
      <c r="AX479" s="394"/>
      <c r="AY479" s="394"/>
      <c r="AZ479" s="391"/>
      <c r="BA479" s="394"/>
      <c r="BB479" s="394"/>
      <c r="BC479" s="391"/>
      <c r="BD479" s="394"/>
      <c r="BE479" s="394"/>
      <c r="BF479" s="391"/>
      <c r="BG479" s="394"/>
      <c r="BH479" s="394"/>
      <c r="BI479" s="391"/>
      <c r="BJ479" s="394"/>
      <c r="BK479" s="394"/>
      <c r="BL479" s="394"/>
      <c r="BM479" s="407"/>
    </row>
    <row r="480" spans="6:65" x14ac:dyDescent="0.25">
      <c r="F480" s="394"/>
      <c r="G480" s="391"/>
      <c r="H480" s="394"/>
      <c r="I480" s="394"/>
      <c r="J480" s="391"/>
      <c r="K480" s="406"/>
      <c r="L480" s="406"/>
      <c r="M480" s="391"/>
      <c r="N480" s="394"/>
      <c r="O480" s="394"/>
      <c r="P480" s="391"/>
      <c r="Q480" s="394"/>
      <c r="R480" s="394"/>
      <c r="S480" s="391"/>
      <c r="T480" s="394"/>
      <c r="U480" s="394"/>
      <c r="V480" s="391"/>
      <c r="W480" s="394"/>
      <c r="X480" s="394"/>
      <c r="Y480" s="391"/>
      <c r="Z480" s="394"/>
      <c r="AA480" s="394"/>
      <c r="AB480" s="391"/>
      <c r="AC480" s="394"/>
      <c r="AD480" s="394"/>
      <c r="AE480" s="391"/>
      <c r="AF480" s="394"/>
      <c r="AG480" s="394"/>
      <c r="AH480" s="391"/>
      <c r="AI480" s="394"/>
      <c r="AJ480" s="394"/>
      <c r="AK480" s="391"/>
      <c r="AL480" s="394"/>
      <c r="AM480" s="394"/>
      <c r="AN480" s="391"/>
      <c r="AO480" s="394"/>
      <c r="AP480" s="394"/>
      <c r="AQ480" s="391"/>
      <c r="AR480" s="394"/>
      <c r="AS480" s="394"/>
      <c r="AT480" s="391"/>
      <c r="AU480" s="394"/>
      <c r="AV480" s="394"/>
      <c r="AW480" s="391"/>
      <c r="AX480" s="394"/>
      <c r="AY480" s="394"/>
      <c r="AZ480" s="391"/>
      <c r="BA480" s="394"/>
      <c r="BB480" s="394"/>
      <c r="BC480" s="391"/>
      <c r="BD480" s="394"/>
      <c r="BE480" s="394"/>
      <c r="BF480" s="391"/>
      <c r="BG480" s="394"/>
      <c r="BH480" s="394"/>
      <c r="BI480" s="391"/>
      <c r="BJ480" s="394"/>
      <c r="BK480" s="394"/>
      <c r="BL480" s="394"/>
      <c r="BM480" s="407"/>
    </row>
    <row r="481" spans="6:65" x14ac:dyDescent="0.25">
      <c r="F481" s="394"/>
      <c r="G481" s="391"/>
      <c r="H481" s="394"/>
      <c r="I481" s="394"/>
      <c r="J481" s="391"/>
      <c r="K481" s="406"/>
      <c r="L481" s="406"/>
      <c r="M481" s="391"/>
      <c r="N481" s="394"/>
      <c r="O481" s="394"/>
      <c r="P481" s="391"/>
      <c r="Q481" s="394"/>
      <c r="R481" s="394"/>
      <c r="S481" s="391"/>
      <c r="T481" s="394"/>
      <c r="U481" s="394"/>
      <c r="V481" s="391"/>
      <c r="W481" s="394"/>
      <c r="X481" s="394"/>
      <c r="Y481" s="391"/>
      <c r="Z481" s="394"/>
      <c r="AA481" s="394"/>
      <c r="AB481" s="391"/>
      <c r="AC481" s="394"/>
      <c r="AD481" s="394"/>
      <c r="AE481" s="391"/>
      <c r="AF481" s="394"/>
      <c r="AG481" s="394"/>
      <c r="AH481" s="391"/>
      <c r="AI481" s="394"/>
      <c r="AJ481" s="394"/>
      <c r="AK481" s="391"/>
      <c r="AL481" s="394"/>
      <c r="AM481" s="394"/>
      <c r="AN481" s="391"/>
      <c r="AO481" s="394"/>
      <c r="AP481" s="394"/>
      <c r="AQ481" s="391"/>
      <c r="AR481" s="394"/>
      <c r="AS481" s="394"/>
      <c r="AT481" s="391"/>
      <c r="AU481" s="394"/>
      <c r="AV481" s="394"/>
      <c r="AW481" s="391"/>
      <c r="AX481" s="394"/>
      <c r="AY481" s="394"/>
      <c r="AZ481" s="391"/>
      <c r="BA481" s="394"/>
      <c r="BB481" s="394"/>
      <c r="BC481" s="391"/>
      <c r="BD481" s="394"/>
      <c r="BE481" s="394"/>
      <c r="BF481" s="391"/>
      <c r="BG481" s="394"/>
      <c r="BH481" s="394"/>
      <c r="BI481" s="391"/>
      <c r="BJ481" s="394"/>
      <c r="BK481" s="394"/>
      <c r="BL481" s="394"/>
      <c r="BM481" s="407"/>
    </row>
    <row r="482" spans="6:65" x14ac:dyDescent="0.25">
      <c r="F482" s="394"/>
      <c r="G482" s="391"/>
      <c r="H482" s="394"/>
      <c r="I482" s="394"/>
      <c r="J482" s="391"/>
      <c r="K482" s="406"/>
      <c r="L482" s="406"/>
      <c r="M482" s="391"/>
      <c r="N482" s="394"/>
      <c r="O482" s="394"/>
      <c r="P482" s="391"/>
      <c r="Q482" s="394"/>
      <c r="R482" s="394"/>
      <c r="S482" s="391"/>
      <c r="T482" s="394"/>
      <c r="U482" s="394"/>
      <c r="V482" s="391"/>
      <c r="W482" s="394"/>
      <c r="X482" s="394"/>
      <c r="Y482" s="391"/>
      <c r="Z482" s="394"/>
      <c r="AA482" s="394"/>
      <c r="AB482" s="391"/>
      <c r="AC482" s="394"/>
      <c r="AD482" s="394"/>
      <c r="AE482" s="391"/>
      <c r="AF482" s="394"/>
      <c r="AG482" s="394"/>
      <c r="AH482" s="391"/>
      <c r="AI482" s="394"/>
      <c r="AJ482" s="394"/>
      <c r="AK482" s="391"/>
      <c r="AL482" s="394"/>
      <c r="AM482" s="394"/>
      <c r="AN482" s="391"/>
      <c r="AO482" s="394"/>
      <c r="AP482" s="394"/>
      <c r="AQ482" s="391"/>
      <c r="AR482" s="394"/>
      <c r="AS482" s="394"/>
      <c r="AT482" s="391"/>
      <c r="AU482" s="394"/>
      <c r="AV482" s="394"/>
      <c r="AW482" s="391"/>
      <c r="AX482" s="394"/>
      <c r="AY482" s="394"/>
      <c r="AZ482" s="391"/>
      <c r="BA482" s="394"/>
      <c r="BB482" s="394"/>
      <c r="BC482" s="391"/>
      <c r="BD482" s="394"/>
      <c r="BE482" s="394"/>
      <c r="BF482" s="391"/>
      <c r="BG482" s="394"/>
      <c r="BH482" s="394"/>
      <c r="BI482" s="391"/>
      <c r="BJ482" s="394"/>
      <c r="BK482" s="394"/>
      <c r="BL482" s="394"/>
      <c r="BM482" s="407"/>
    </row>
    <row r="483" spans="6:65" x14ac:dyDescent="0.25">
      <c r="F483" s="394"/>
      <c r="G483" s="391"/>
      <c r="H483" s="394"/>
      <c r="I483" s="394"/>
      <c r="J483" s="391"/>
      <c r="K483" s="406"/>
      <c r="L483" s="406"/>
      <c r="M483" s="391"/>
      <c r="N483" s="394"/>
      <c r="O483" s="394"/>
      <c r="P483" s="391"/>
      <c r="Q483" s="394"/>
      <c r="R483" s="394"/>
      <c r="S483" s="391"/>
      <c r="T483" s="394"/>
      <c r="U483" s="394"/>
      <c r="V483" s="391"/>
      <c r="W483" s="394"/>
      <c r="X483" s="394"/>
      <c r="Y483" s="391"/>
      <c r="Z483" s="394"/>
      <c r="AA483" s="394"/>
      <c r="AB483" s="391"/>
      <c r="AC483" s="394"/>
      <c r="AD483" s="394"/>
      <c r="AE483" s="391"/>
      <c r="AF483" s="394"/>
      <c r="AG483" s="394"/>
      <c r="AH483" s="391"/>
      <c r="AI483" s="394"/>
      <c r="AJ483" s="394"/>
      <c r="AK483" s="391"/>
      <c r="AL483" s="394"/>
      <c r="AM483" s="394"/>
      <c r="AN483" s="391"/>
      <c r="AO483" s="394"/>
      <c r="AP483" s="394"/>
      <c r="AQ483" s="391"/>
      <c r="AR483" s="394"/>
      <c r="AS483" s="394"/>
      <c r="AT483" s="391"/>
      <c r="AU483" s="394"/>
      <c r="AV483" s="394"/>
      <c r="AW483" s="391"/>
      <c r="AX483" s="394"/>
      <c r="AY483" s="394"/>
      <c r="AZ483" s="391"/>
      <c r="BA483" s="394"/>
      <c r="BB483" s="394"/>
      <c r="BC483" s="391"/>
      <c r="BD483" s="394"/>
      <c r="BE483" s="394"/>
      <c r="BF483" s="391"/>
      <c r="BG483" s="394"/>
      <c r="BH483" s="394"/>
      <c r="BI483" s="391"/>
      <c r="BJ483" s="394"/>
      <c r="BK483" s="394"/>
      <c r="BL483" s="394"/>
      <c r="BM483" s="407"/>
    </row>
    <row r="484" spans="6:65" x14ac:dyDescent="0.25">
      <c r="F484" s="394"/>
      <c r="G484" s="391"/>
      <c r="H484" s="394"/>
      <c r="I484" s="394"/>
      <c r="J484" s="391"/>
      <c r="K484" s="406"/>
      <c r="L484" s="406"/>
      <c r="M484" s="391"/>
      <c r="N484" s="394"/>
      <c r="O484" s="394"/>
      <c r="P484" s="391"/>
      <c r="Q484" s="394"/>
      <c r="R484" s="394"/>
      <c r="S484" s="391"/>
      <c r="T484" s="394"/>
      <c r="U484" s="394"/>
      <c r="V484" s="391"/>
      <c r="W484" s="394"/>
      <c r="X484" s="394"/>
      <c r="Y484" s="391"/>
      <c r="Z484" s="394"/>
      <c r="AA484" s="394"/>
      <c r="AB484" s="391"/>
      <c r="AC484" s="394"/>
      <c r="AD484" s="394"/>
      <c r="AE484" s="391"/>
      <c r="AF484" s="394"/>
      <c r="AG484" s="394"/>
      <c r="AH484" s="391"/>
      <c r="AI484" s="394"/>
      <c r="AJ484" s="394"/>
      <c r="AK484" s="391"/>
      <c r="AL484" s="394"/>
      <c r="AM484" s="394"/>
      <c r="AN484" s="391"/>
      <c r="AO484" s="394"/>
      <c r="AP484" s="394"/>
      <c r="AQ484" s="391"/>
      <c r="AR484" s="394"/>
      <c r="AS484" s="394"/>
      <c r="AT484" s="391"/>
      <c r="AU484" s="394"/>
      <c r="AV484" s="394"/>
      <c r="AW484" s="391"/>
      <c r="AX484" s="394"/>
      <c r="AY484" s="394"/>
      <c r="AZ484" s="391"/>
      <c r="BA484" s="394"/>
      <c r="BB484" s="394"/>
      <c r="BC484" s="391"/>
      <c r="BD484" s="394"/>
      <c r="BE484" s="394"/>
      <c r="BF484" s="391"/>
      <c r="BG484" s="394"/>
      <c r="BH484" s="394"/>
      <c r="BI484" s="391"/>
      <c r="BJ484" s="394"/>
      <c r="BK484" s="394"/>
      <c r="BL484" s="394"/>
      <c r="BM484" s="407"/>
    </row>
    <row r="485" spans="6:65" x14ac:dyDescent="0.25">
      <c r="F485" s="394"/>
      <c r="G485" s="391"/>
      <c r="H485" s="394"/>
      <c r="I485" s="394"/>
      <c r="J485" s="391"/>
      <c r="K485" s="406"/>
      <c r="L485" s="406"/>
      <c r="M485" s="391"/>
      <c r="N485" s="394"/>
      <c r="O485" s="394"/>
      <c r="P485" s="391"/>
      <c r="Q485" s="394"/>
      <c r="R485" s="394"/>
      <c r="S485" s="391"/>
      <c r="T485" s="394"/>
      <c r="U485" s="394"/>
      <c r="V485" s="391"/>
      <c r="W485" s="394"/>
      <c r="X485" s="394"/>
      <c r="Y485" s="391"/>
      <c r="Z485" s="394"/>
      <c r="AA485" s="394"/>
      <c r="AB485" s="391"/>
      <c r="AC485" s="394"/>
      <c r="AD485" s="394"/>
      <c r="AE485" s="391"/>
      <c r="AF485" s="394"/>
      <c r="AG485" s="394"/>
      <c r="AH485" s="391"/>
      <c r="AI485" s="394"/>
      <c r="AJ485" s="394"/>
      <c r="AK485" s="391"/>
      <c r="AL485" s="394"/>
      <c r="AM485" s="394"/>
      <c r="AN485" s="391"/>
      <c r="AO485" s="394"/>
      <c r="AP485" s="394"/>
      <c r="AQ485" s="391"/>
      <c r="AR485" s="394"/>
      <c r="AS485" s="394"/>
      <c r="AT485" s="391"/>
      <c r="AU485" s="394"/>
      <c r="AV485" s="394"/>
      <c r="AW485" s="391"/>
      <c r="AX485" s="394"/>
      <c r="AY485" s="394"/>
      <c r="AZ485" s="391"/>
      <c r="BA485" s="394"/>
      <c r="BB485" s="394"/>
      <c r="BC485" s="391"/>
      <c r="BD485" s="394"/>
      <c r="BE485" s="394"/>
      <c r="BF485" s="391"/>
      <c r="BG485" s="394"/>
      <c r="BH485" s="394"/>
      <c r="BI485" s="391"/>
      <c r="BJ485" s="394"/>
      <c r="BK485" s="394"/>
      <c r="BL485" s="394"/>
      <c r="BM485" s="407"/>
    </row>
    <row r="486" spans="6:65" x14ac:dyDescent="0.25">
      <c r="F486" s="394"/>
      <c r="G486" s="391"/>
      <c r="H486" s="394"/>
      <c r="I486" s="394"/>
      <c r="J486" s="391"/>
      <c r="K486" s="406"/>
      <c r="L486" s="406"/>
      <c r="M486" s="391"/>
      <c r="N486" s="394"/>
      <c r="O486" s="394"/>
      <c r="P486" s="391"/>
      <c r="Q486" s="394"/>
      <c r="R486" s="394"/>
      <c r="S486" s="391"/>
      <c r="T486" s="394"/>
      <c r="U486" s="394"/>
      <c r="V486" s="391"/>
      <c r="W486" s="394"/>
      <c r="X486" s="394"/>
      <c r="Y486" s="391"/>
      <c r="Z486" s="394"/>
      <c r="AA486" s="394"/>
      <c r="AB486" s="391"/>
      <c r="AC486" s="394"/>
      <c r="AD486" s="394"/>
      <c r="AE486" s="391"/>
      <c r="AF486" s="394"/>
      <c r="AG486" s="394"/>
      <c r="AH486" s="391"/>
      <c r="AI486" s="394"/>
      <c r="AJ486" s="394"/>
      <c r="AK486" s="391"/>
      <c r="AL486" s="394"/>
      <c r="AM486" s="394"/>
      <c r="AN486" s="391"/>
      <c r="AO486" s="394"/>
      <c r="AP486" s="394"/>
      <c r="AQ486" s="391"/>
      <c r="AR486" s="394"/>
      <c r="AS486" s="394"/>
      <c r="AT486" s="391"/>
      <c r="AU486" s="394"/>
      <c r="AV486" s="394"/>
      <c r="AW486" s="391"/>
      <c r="AX486" s="394"/>
      <c r="AY486" s="394"/>
      <c r="AZ486" s="391"/>
      <c r="BA486" s="394"/>
      <c r="BB486" s="394"/>
      <c r="BC486" s="391"/>
      <c r="BD486" s="394"/>
      <c r="BE486" s="394"/>
      <c r="BF486" s="391"/>
      <c r="BG486" s="394"/>
      <c r="BH486" s="394"/>
      <c r="BI486" s="391"/>
      <c r="BJ486" s="394"/>
      <c r="BK486" s="394"/>
      <c r="BL486" s="394"/>
      <c r="BM486" s="407"/>
    </row>
    <row r="487" spans="6:65" x14ac:dyDescent="0.25">
      <c r="F487" s="394"/>
      <c r="G487" s="391"/>
      <c r="H487" s="394"/>
      <c r="I487" s="394"/>
      <c r="J487" s="391"/>
      <c r="K487" s="406"/>
      <c r="L487" s="406"/>
      <c r="M487" s="391"/>
      <c r="N487" s="394"/>
      <c r="O487" s="394"/>
      <c r="P487" s="391"/>
      <c r="Q487" s="394"/>
      <c r="R487" s="394"/>
      <c r="S487" s="391"/>
      <c r="T487" s="394"/>
      <c r="U487" s="394"/>
      <c r="V487" s="391"/>
      <c r="W487" s="394"/>
      <c r="X487" s="394"/>
      <c r="Y487" s="391"/>
      <c r="Z487" s="394"/>
      <c r="AA487" s="394"/>
      <c r="AB487" s="391"/>
      <c r="AC487" s="394"/>
      <c r="AD487" s="394"/>
      <c r="AE487" s="391"/>
      <c r="AF487" s="394"/>
      <c r="AG487" s="394"/>
      <c r="AH487" s="391"/>
      <c r="AI487" s="394"/>
      <c r="AJ487" s="394"/>
      <c r="AK487" s="391"/>
      <c r="AL487" s="394"/>
      <c r="AM487" s="394"/>
      <c r="AN487" s="391"/>
      <c r="AO487" s="394"/>
      <c r="AP487" s="394"/>
      <c r="AQ487" s="391"/>
      <c r="AR487" s="394"/>
      <c r="AS487" s="394"/>
      <c r="AT487" s="391"/>
      <c r="AU487" s="394"/>
      <c r="AV487" s="394"/>
      <c r="AW487" s="391"/>
      <c r="AX487" s="394"/>
      <c r="AY487" s="394"/>
      <c r="AZ487" s="391"/>
      <c r="BA487" s="394"/>
      <c r="BB487" s="394"/>
      <c r="BC487" s="391"/>
      <c r="BD487" s="394"/>
      <c r="BE487" s="394"/>
      <c r="BF487" s="391"/>
      <c r="BG487" s="394"/>
      <c r="BH487" s="394"/>
      <c r="BI487" s="391"/>
      <c r="BJ487" s="394"/>
      <c r="BK487" s="394"/>
      <c r="BL487" s="394"/>
      <c r="BM487" s="407"/>
    </row>
    <row r="488" spans="6:65" x14ac:dyDescent="0.25">
      <c r="F488" s="394"/>
      <c r="G488" s="391"/>
      <c r="H488" s="394"/>
      <c r="I488" s="394"/>
      <c r="J488" s="391"/>
      <c r="K488" s="406"/>
      <c r="L488" s="406"/>
      <c r="M488" s="391"/>
      <c r="N488" s="394"/>
      <c r="O488" s="394"/>
      <c r="P488" s="391"/>
      <c r="Q488" s="394"/>
      <c r="R488" s="394"/>
      <c r="S488" s="391"/>
      <c r="T488" s="394"/>
      <c r="U488" s="394"/>
      <c r="V488" s="391"/>
      <c r="W488" s="394"/>
      <c r="X488" s="394"/>
      <c r="Y488" s="391"/>
      <c r="Z488" s="394"/>
      <c r="AA488" s="394"/>
      <c r="AB488" s="391"/>
      <c r="AC488" s="394"/>
      <c r="AD488" s="394"/>
      <c r="AE488" s="391"/>
      <c r="AF488" s="394"/>
      <c r="AG488" s="394"/>
      <c r="AH488" s="391"/>
      <c r="AI488" s="394"/>
      <c r="AJ488" s="394"/>
      <c r="AK488" s="391"/>
      <c r="AL488" s="394"/>
      <c r="AM488" s="394"/>
      <c r="AN488" s="391"/>
      <c r="AO488" s="394"/>
      <c r="AP488" s="394"/>
      <c r="AQ488" s="391"/>
      <c r="AR488" s="394"/>
      <c r="AS488" s="394"/>
      <c r="AT488" s="391"/>
      <c r="AU488" s="394"/>
      <c r="AV488" s="394"/>
      <c r="AW488" s="391"/>
      <c r="AX488" s="394"/>
      <c r="AY488" s="394"/>
      <c r="AZ488" s="391"/>
      <c r="BA488" s="394"/>
      <c r="BB488" s="394"/>
      <c r="BC488" s="391"/>
      <c r="BD488" s="394"/>
      <c r="BE488" s="394"/>
      <c r="BF488" s="391"/>
      <c r="BG488" s="394"/>
      <c r="BH488" s="394"/>
      <c r="BI488" s="391"/>
      <c r="BJ488" s="394"/>
      <c r="BK488" s="394"/>
      <c r="BL488" s="394"/>
      <c r="BM488" s="407"/>
    </row>
    <row r="489" spans="6:65" x14ac:dyDescent="0.25">
      <c r="F489" s="394"/>
      <c r="G489" s="391"/>
      <c r="H489" s="394"/>
      <c r="I489" s="394"/>
      <c r="J489" s="391"/>
      <c r="K489" s="406"/>
      <c r="L489" s="406"/>
      <c r="M489" s="391"/>
      <c r="N489" s="394"/>
      <c r="O489" s="394"/>
      <c r="P489" s="391"/>
      <c r="Q489" s="394"/>
      <c r="R489" s="394"/>
      <c r="S489" s="391"/>
      <c r="T489" s="394"/>
      <c r="U489" s="394"/>
      <c r="V489" s="391"/>
      <c r="W489" s="394"/>
      <c r="X489" s="394"/>
      <c r="Y489" s="391"/>
      <c r="Z489" s="394"/>
      <c r="AA489" s="394"/>
      <c r="AB489" s="391"/>
      <c r="AC489" s="394"/>
      <c r="AD489" s="394"/>
      <c r="AE489" s="391"/>
      <c r="AF489" s="394"/>
      <c r="AG489" s="394"/>
      <c r="AH489" s="391"/>
      <c r="AI489" s="394"/>
      <c r="AJ489" s="394"/>
      <c r="AK489" s="391"/>
      <c r="AL489" s="394"/>
      <c r="AM489" s="394"/>
      <c r="AN489" s="391"/>
      <c r="AO489" s="394"/>
      <c r="AP489" s="394"/>
      <c r="AQ489" s="391"/>
      <c r="AR489" s="394"/>
      <c r="AS489" s="394"/>
      <c r="AT489" s="391"/>
      <c r="AU489" s="394"/>
      <c r="AV489" s="394"/>
      <c r="AW489" s="391"/>
      <c r="AX489" s="394"/>
      <c r="AY489" s="394"/>
      <c r="AZ489" s="391"/>
      <c r="BA489" s="394"/>
      <c r="BB489" s="394"/>
      <c r="BC489" s="391"/>
      <c r="BD489" s="394"/>
      <c r="BE489" s="394"/>
      <c r="BF489" s="391"/>
      <c r="BG489" s="394"/>
      <c r="BH489" s="394"/>
      <c r="BI489" s="391"/>
      <c r="BJ489" s="394"/>
      <c r="BK489" s="394"/>
      <c r="BL489" s="394"/>
      <c r="BM489" s="407"/>
    </row>
    <row r="490" spans="6:65" x14ac:dyDescent="0.25">
      <c r="F490" s="394"/>
      <c r="G490" s="391"/>
      <c r="H490" s="394"/>
      <c r="I490" s="394"/>
      <c r="J490" s="391"/>
      <c r="K490" s="406"/>
      <c r="L490" s="406"/>
      <c r="M490" s="391"/>
      <c r="N490" s="394"/>
      <c r="O490" s="394"/>
      <c r="P490" s="391"/>
      <c r="Q490" s="394"/>
      <c r="R490" s="394"/>
      <c r="S490" s="391"/>
      <c r="T490" s="394"/>
      <c r="U490" s="394"/>
      <c r="V490" s="391"/>
      <c r="W490" s="394"/>
      <c r="X490" s="394"/>
      <c r="Y490" s="391"/>
      <c r="Z490" s="394"/>
      <c r="AA490" s="394"/>
      <c r="AB490" s="391"/>
      <c r="AC490" s="394"/>
      <c r="AD490" s="394"/>
      <c r="AE490" s="391"/>
      <c r="AF490" s="394"/>
      <c r="AG490" s="394"/>
      <c r="AH490" s="391"/>
      <c r="AI490" s="394"/>
      <c r="AJ490" s="394"/>
      <c r="AK490" s="391"/>
      <c r="AL490" s="394"/>
      <c r="AM490" s="394"/>
      <c r="AN490" s="391"/>
      <c r="AO490" s="394"/>
      <c r="AP490" s="394"/>
      <c r="AQ490" s="391"/>
      <c r="AR490" s="394"/>
      <c r="AS490" s="394"/>
      <c r="AT490" s="391"/>
      <c r="AU490" s="394"/>
      <c r="AV490" s="394"/>
      <c r="AW490" s="391"/>
      <c r="AX490" s="394"/>
      <c r="AY490" s="394"/>
      <c r="AZ490" s="391"/>
      <c r="BA490" s="394"/>
      <c r="BB490" s="394"/>
      <c r="BC490" s="391"/>
      <c r="BD490" s="394"/>
      <c r="BE490" s="394"/>
      <c r="BF490" s="391"/>
      <c r="BG490" s="394"/>
      <c r="BH490" s="394"/>
      <c r="BI490" s="391"/>
      <c r="BJ490" s="394"/>
      <c r="BK490" s="394"/>
      <c r="BL490" s="394"/>
      <c r="BM490" s="407"/>
    </row>
    <row r="491" spans="6:65" x14ac:dyDescent="0.25">
      <c r="F491" s="394"/>
      <c r="G491" s="391"/>
      <c r="H491" s="394"/>
      <c r="I491" s="394"/>
      <c r="J491" s="391"/>
      <c r="K491" s="406"/>
      <c r="L491" s="406"/>
      <c r="M491" s="391"/>
      <c r="N491" s="394"/>
      <c r="O491" s="394"/>
      <c r="P491" s="391"/>
      <c r="Q491" s="394"/>
      <c r="R491" s="394"/>
      <c r="S491" s="391"/>
      <c r="T491" s="394"/>
      <c r="U491" s="394"/>
      <c r="V491" s="391"/>
      <c r="W491" s="394"/>
      <c r="X491" s="394"/>
      <c r="Y491" s="391"/>
      <c r="Z491" s="394"/>
      <c r="AA491" s="394"/>
      <c r="AB491" s="391"/>
      <c r="AC491" s="394"/>
      <c r="AD491" s="394"/>
      <c r="AE491" s="391"/>
      <c r="AF491" s="394"/>
      <c r="AG491" s="394"/>
      <c r="AH491" s="391"/>
      <c r="AI491" s="394"/>
      <c r="AJ491" s="394"/>
      <c r="AK491" s="391"/>
      <c r="AL491" s="394"/>
      <c r="AM491" s="394"/>
      <c r="AN491" s="391"/>
      <c r="AO491" s="394"/>
      <c r="AP491" s="394"/>
      <c r="AQ491" s="391"/>
      <c r="AR491" s="394"/>
      <c r="AS491" s="394"/>
      <c r="AT491" s="391"/>
      <c r="AU491" s="394"/>
      <c r="AV491" s="394"/>
      <c r="AW491" s="391"/>
      <c r="AX491" s="394"/>
      <c r="AY491" s="394"/>
      <c r="AZ491" s="391"/>
      <c r="BA491" s="394"/>
      <c r="BB491" s="394"/>
      <c r="BC491" s="391"/>
      <c r="BD491" s="394"/>
      <c r="BE491" s="394"/>
      <c r="BF491" s="391"/>
      <c r="BG491" s="394"/>
      <c r="BH491" s="394"/>
      <c r="BI491" s="391"/>
      <c r="BJ491" s="394"/>
      <c r="BK491" s="394"/>
      <c r="BL491" s="394"/>
      <c r="BM491" s="407"/>
    </row>
    <row r="492" spans="6:65" x14ac:dyDescent="0.25">
      <c r="F492" s="394"/>
      <c r="G492" s="391"/>
      <c r="H492" s="394"/>
      <c r="I492" s="394"/>
      <c r="J492" s="391"/>
      <c r="K492" s="406"/>
      <c r="L492" s="406"/>
      <c r="M492" s="391"/>
      <c r="N492" s="394"/>
      <c r="O492" s="394"/>
      <c r="P492" s="391"/>
      <c r="Q492" s="394"/>
      <c r="R492" s="394"/>
      <c r="S492" s="391"/>
      <c r="T492" s="394"/>
      <c r="U492" s="394"/>
      <c r="V492" s="391"/>
      <c r="W492" s="394"/>
      <c r="X492" s="394"/>
      <c r="Y492" s="391"/>
      <c r="Z492" s="394"/>
      <c r="AA492" s="394"/>
      <c r="AB492" s="391"/>
      <c r="AC492" s="394"/>
      <c r="AD492" s="394"/>
      <c r="AE492" s="391"/>
      <c r="AF492" s="394"/>
      <c r="AG492" s="394"/>
      <c r="AH492" s="391"/>
      <c r="AI492" s="394"/>
      <c r="AJ492" s="394"/>
      <c r="AK492" s="391"/>
      <c r="AL492" s="394"/>
      <c r="AM492" s="394"/>
      <c r="AN492" s="391"/>
      <c r="AO492" s="394"/>
      <c r="AP492" s="394"/>
      <c r="AQ492" s="391"/>
      <c r="AR492" s="394"/>
      <c r="AS492" s="394"/>
      <c r="AT492" s="391"/>
      <c r="AU492" s="394"/>
      <c r="AV492" s="394"/>
      <c r="AW492" s="391"/>
      <c r="AX492" s="394"/>
      <c r="AY492" s="394"/>
      <c r="AZ492" s="391"/>
      <c r="BA492" s="394"/>
      <c r="BB492" s="394"/>
      <c r="BC492" s="391"/>
      <c r="BD492" s="394"/>
      <c r="BE492" s="394"/>
      <c r="BF492" s="391"/>
      <c r="BG492" s="394"/>
      <c r="BH492" s="394"/>
      <c r="BI492" s="391"/>
      <c r="BJ492" s="394"/>
      <c r="BK492" s="394"/>
      <c r="BL492" s="394"/>
      <c r="BM492" s="407"/>
    </row>
    <row r="493" spans="6:65" x14ac:dyDescent="0.25">
      <c r="F493" s="394"/>
      <c r="G493" s="391"/>
      <c r="H493" s="394"/>
      <c r="I493" s="394"/>
      <c r="J493" s="391"/>
      <c r="K493" s="406"/>
      <c r="L493" s="406"/>
      <c r="M493" s="391"/>
      <c r="N493" s="394"/>
      <c r="O493" s="394"/>
      <c r="P493" s="391"/>
      <c r="Q493" s="394"/>
      <c r="R493" s="394"/>
      <c r="S493" s="391"/>
      <c r="T493" s="394"/>
      <c r="U493" s="394"/>
      <c r="V493" s="391"/>
      <c r="W493" s="394"/>
      <c r="X493" s="394"/>
      <c r="Y493" s="391"/>
      <c r="Z493" s="394"/>
      <c r="AA493" s="394"/>
      <c r="AB493" s="391"/>
      <c r="AC493" s="394"/>
      <c r="AD493" s="394"/>
      <c r="AE493" s="391"/>
      <c r="AF493" s="394"/>
      <c r="AG493" s="394"/>
      <c r="AH493" s="391"/>
      <c r="AI493" s="394"/>
      <c r="AJ493" s="394"/>
      <c r="AK493" s="391"/>
      <c r="AL493" s="394"/>
      <c r="AM493" s="394"/>
      <c r="AN493" s="391"/>
      <c r="AO493" s="394"/>
      <c r="AP493" s="394"/>
      <c r="AQ493" s="391"/>
      <c r="AR493" s="394"/>
      <c r="AS493" s="394"/>
      <c r="AT493" s="391"/>
      <c r="AU493" s="394"/>
      <c r="AV493" s="394"/>
      <c r="AW493" s="391"/>
      <c r="AX493" s="394"/>
      <c r="AY493" s="394"/>
      <c r="AZ493" s="391"/>
      <c r="BA493" s="394"/>
      <c r="BB493" s="394"/>
      <c r="BC493" s="391"/>
      <c r="BD493" s="394"/>
      <c r="BE493" s="394"/>
      <c r="BF493" s="391"/>
      <c r="BG493" s="394"/>
      <c r="BH493" s="394"/>
      <c r="BI493" s="391"/>
      <c r="BJ493" s="394"/>
      <c r="BK493" s="394"/>
      <c r="BL493" s="394"/>
      <c r="BM493" s="407"/>
    </row>
    <row r="494" spans="6:65" x14ac:dyDescent="0.25">
      <c r="F494" s="394"/>
      <c r="G494" s="391"/>
      <c r="H494" s="394"/>
      <c r="I494" s="394"/>
      <c r="J494" s="391"/>
      <c r="K494" s="406"/>
      <c r="L494" s="406"/>
      <c r="M494" s="391"/>
      <c r="N494" s="394"/>
      <c r="O494" s="394"/>
      <c r="P494" s="391"/>
      <c r="Q494" s="394"/>
      <c r="R494" s="394"/>
      <c r="S494" s="391"/>
      <c r="T494" s="394"/>
      <c r="U494" s="394"/>
      <c r="V494" s="391"/>
      <c r="W494" s="394"/>
      <c r="X494" s="394"/>
      <c r="Y494" s="391"/>
      <c r="Z494" s="394"/>
      <c r="AA494" s="394"/>
      <c r="AB494" s="391"/>
      <c r="AC494" s="394"/>
      <c r="AD494" s="394"/>
      <c r="AE494" s="391"/>
      <c r="AF494" s="394"/>
      <c r="AG494" s="394"/>
      <c r="AH494" s="391"/>
      <c r="AI494" s="394"/>
      <c r="AJ494" s="394"/>
      <c r="AK494" s="391"/>
      <c r="AL494" s="394"/>
      <c r="AM494" s="394"/>
      <c r="AN494" s="391"/>
      <c r="AO494" s="394"/>
      <c r="AP494" s="394"/>
      <c r="AQ494" s="391"/>
      <c r="AR494" s="394"/>
      <c r="AS494" s="394"/>
      <c r="AT494" s="391"/>
      <c r="AU494" s="394"/>
      <c r="AV494" s="394"/>
      <c r="AW494" s="391"/>
      <c r="AX494" s="394"/>
      <c r="AY494" s="394"/>
      <c r="AZ494" s="391"/>
      <c r="BA494" s="394"/>
      <c r="BB494" s="394"/>
      <c r="BC494" s="391"/>
      <c r="BD494" s="394"/>
      <c r="BE494" s="394"/>
      <c r="BF494" s="391"/>
      <c r="BG494" s="394"/>
      <c r="BH494" s="394"/>
      <c r="BI494" s="391"/>
      <c r="BJ494" s="394"/>
      <c r="BK494" s="394"/>
      <c r="BL494" s="394"/>
      <c r="BM494" s="407"/>
    </row>
    <row r="495" spans="6:65" x14ac:dyDescent="0.25">
      <c r="F495" s="394"/>
      <c r="G495" s="391"/>
      <c r="H495" s="394"/>
      <c r="I495" s="394"/>
      <c r="J495" s="391"/>
      <c r="K495" s="406"/>
      <c r="L495" s="406"/>
      <c r="M495" s="391"/>
      <c r="N495" s="394"/>
      <c r="O495" s="394"/>
      <c r="P495" s="391"/>
      <c r="Q495" s="394"/>
      <c r="R495" s="394"/>
      <c r="S495" s="391"/>
      <c r="T495" s="394"/>
      <c r="U495" s="394"/>
      <c r="V495" s="391"/>
      <c r="W495" s="394"/>
      <c r="X495" s="394"/>
      <c r="Y495" s="391"/>
      <c r="Z495" s="394"/>
      <c r="AA495" s="394"/>
      <c r="AB495" s="391"/>
      <c r="AC495" s="394"/>
      <c r="AD495" s="394"/>
      <c r="AE495" s="391"/>
      <c r="AF495" s="394"/>
      <c r="AG495" s="394"/>
      <c r="AH495" s="391"/>
      <c r="AI495" s="394"/>
      <c r="AJ495" s="394"/>
      <c r="AK495" s="391"/>
      <c r="AL495" s="394"/>
      <c r="AM495" s="394"/>
      <c r="AN495" s="391"/>
      <c r="AO495" s="394"/>
      <c r="AP495" s="394"/>
      <c r="AQ495" s="391"/>
      <c r="AR495" s="394"/>
      <c r="AS495" s="394"/>
      <c r="AT495" s="391"/>
      <c r="AU495" s="394"/>
      <c r="AV495" s="394"/>
      <c r="AW495" s="391"/>
      <c r="AX495" s="394"/>
      <c r="AY495" s="394"/>
      <c r="AZ495" s="391"/>
      <c r="BA495" s="394"/>
      <c r="BB495" s="394"/>
      <c r="BC495" s="391"/>
      <c r="BD495" s="394"/>
      <c r="BE495" s="394"/>
      <c r="BF495" s="391"/>
      <c r="BG495" s="394"/>
      <c r="BH495" s="394"/>
      <c r="BI495" s="391"/>
      <c r="BJ495" s="394"/>
      <c r="BK495" s="394"/>
      <c r="BL495" s="394"/>
      <c r="BM495" s="407"/>
    </row>
    <row r="496" spans="6:65" x14ac:dyDescent="0.25">
      <c r="F496" s="394"/>
      <c r="G496" s="391"/>
      <c r="H496" s="394"/>
      <c r="I496" s="394"/>
      <c r="J496" s="391"/>
      <c r="K496" s="406"/>
      <c r="L496" s="406"/>
      <c r="M496" s="391"/>
      <c r="N496" s="394"/>
      <c r="O496" s="394"/>
      <c r="P496" s="391"/>
      <c r="Q496" s="394"/>
      <c r="R496" s="394"/>
      <c r="S496" s="391"/>
      <c r="T496" s="394"/>
      <c r="U496" s="394"/>
      <c r="V496" s="391"/>
      <c r="W496" s="394"/>
      <c r="X496" s="394"/>
      <c r="Y496" s="391"/>
      <c r="Z496" s="394"/>
      <c r="AA496" s="394"/>
      <c r="AB496" s="391"/>
      <c r="AC496" s="394"/>
      <c r="AD496" s="394"/>
      <c r="AE496" s="391"/>
      <c r="AF496" s="394"/>
      <c r="AG496" s="394"/>
      <c r="AH496" s="391"/>
      <c r="AI496" s="394"/>
      <c r="AJ496" s="394"/>
      <c r="AK496" s="391"/>
      <c r="AL496" s="394"/>
      <c r="AM496" s="394"/>
      <c r="AN496" s="391"/>
      <c r="AO496" s="394"/>
      <c r="AP496" s="394"/>
      <c r="AQ496" s="391"/>
      <c r="AR496" s="394"/>
      <c r="AS496" s="394"/>
      <c r="AT496" s="391"/>
      <c r="AU496" s="394"/>
      <c r="AV496" s="394"/>
      <c r="AW496" s="391"/>
      <c r="AX496" s="394"/>
      <c r="AY496" s="394"/>
      <c r="AZ496" s="391"/>
      <c r="BA496" s="394"/>
      <c r="BB496" s="394"/>
      <c r="BC496" s="391"/>
      <c r="BD496" s="394"/>
      <c r="BE496" s="394"/>
      <c r="BF496" s="391"/>
      <c r="BG496" s="394"/>
      <c r="BH496" s="394"/>
      <c r="BI496" s="391"/>
      <c r="BJ496" s="394"/>
      <c r="BK496" s="394"/>
      <c r="BL496" s="394"/>
      <c r="BM496" s="407"/>
    </row>
    <row r="497" spans="6:65" x14ac:dyDescent="0.25">
      <c r="F497" s="394"/>
      <c r="G497" s="391"/>
      <c r="H497" s="394"/>
      <c r="I497" s="394"/>
      <c r="J497" s="391"/>
      <c r="K497" s="406"/>
      <c r="L497" s="406"/>
      <c r="M497" s="391"/>
      <c r="N497" s="394"/>
      <c r="O497" s="394"/>
      <c r="P497" s="391"/>
      <c r="Q497" s="394"/>
      <c r="R497" s="394"/>
      <c r="S497" s="391"/>
      <c r="T497" s="394"/>
      <c r="U497" s="394"/>
      <c r="V497" s="391"/>
      <c r="W497" s="394"/>
      <c r="X497" s="394"/>
      <c r="Y497" s="391"/>
      <c r="Z497" s="394"/>
      <c r="AA497" s="394"/>
      <c r="AB497" s="391"/>
      <c r="AC497" s="394"/>
      <c r="AD497" s="394"/>
      <c r="AE497" s="391"/>
      <c r="AF497" s="394"/>
      <c r="AG497" s="394"/>
      <c r="AH497" s="391"/>
      <c r="AI497" s="394"/>
      <c r="AJ497" s="394"/>
      <c r="AK497" s="391"/>
      <c r="AL497" s="394"/>
      <c r="AM497" s="394"/>
      <c r="AN497" s="391"/>
      <c r="AO497" s="394"/>
      <c r="AP497" s="394"/>
      <c r="AQ497" s="391"/>
      <c r="AR497" s="394"/>
      <c r="AS497" s="394"/>
      <c r="AT497" s="391"/>
      <c r="AU497" s="394"/>
      <c r="AV497" s="394"/>
      <c r="AW497" s="391"/>
      <c r="AX497" s="394"/>
      <c r="AY497" s="394"/>
      <c r="AZ497" s="391"/>
      <c r="BA497" s="394"/>
      <c r="BB497" s="394"/>
      <c r="BC497" s="391"/>
      <c r="BD497" s="394"/>
      <c r="BE497" s="394"/>
      <c r="BF497" s="391"/>
      <c r="BG497" s="394"/>
      <c r="BH497" s="394"/>
      <c r="BI497" s="391"/>
      <c r="BJ497" s="394"/>
      <c r="BK497" s="394"/>
      <c r="BL497" s="394"/>
      <c r="BM497" s="407"/>
    </row>
    <row r="498" spans="6:65" x14ac:dyDescent="0.25">
      <c r="F498" s="394"/>
      <c r="G498" s="391"/>
      <c r="H498" s="394"/>
      <c r="I498" s="394"/>
      <c r="J498" s="391"/>
      <c r="K498" s="406"/>
      <c r="L498" s="406"/>
      <c r="M498" s="391"/>
      <c r="N498" s="394"/>
      <c r="O498" s="394"/>
      <c r="P498" s="391"/>
      <c r="Q498" s="394"/>
      <c r="R498" s="394"/>
      <c r="S498" s="391"/>
      <c r="T498" s="394"/>
      <c r="U498" s="394"/>
      <c r="V498" s="391"/>
      <c r="W498" s="394"/>
      <c r="X498" s="394"/>
      <c r="Y498" s="391"/>
      <c r="Z498" s="394"/>
      <c r="AA498" s="394"/>
      <c r="AB498" s="391"/>
      <c r="AC498" s="394"/>
      <c r="AD498" s="394"/>
      <c r="AE498" s="391"/>
      <c r="AF498" s="394"/>
      <c r="AG498" s="394"/>
      <c r="AH498" s="391"/>
      <c r="AI498" s="394"/>
      <c r="AJ498" s="394"/>
      <c r="AK498" s="391"/>
      <c r="AL498" s="394"/>
      <c r="AM498" s="394"/>
      <c r="AN498" s="391"/>
      <c r="AO498" s="394"/>
      <c r="AP498" s="394"/>
      <c r="AQ498" s="391"/>
      <c r="AR498" s="394"/>
      <c r="AS498" s="394"/>
      <c r="AT498" s="391"/>
      <c r="AU498" s="394"/>
      <c r="AV498" s="394"/>
      <c r="AW498" s="391"/>
      <c r="AX498" s="394"/>
      <c r="AY498" s="394"/>
      <c r="AZ498" s="391"/>
      <c r="BA498" s="394"/>
      <c r="BB498" s="394"/>
      <c r="BC498" s="391"/>
      <c r="BD498" s="394"/>
      <c r="BE498" s="394"/>
      <c r="BF498" s="391"/>
      <c r="BG498" s="394"/>
      <c r="BH498" s="394"/>
      <c r="BI498" s="391"/>
      <c r="BJ498" s="394"/>
      <c r="BK498" s="394"/>
      <c r="BL498" s="394"/>
      <c r="BM498" s="407"/>
    </row>
    <row r="499" spans="6:65" x14ac:dyDescent="0.25">
      <c r="F499" s="394"/>
      <c r="G499" s="391"/>
      <c r="H499" s="394"/>
      <c r="I499" s="394"/>
      <c r="J499" s="391"/>
      <c r="K499" s="406"/>
      <c r="L499" s="406"/>
      <c r="M499" s="391"/>
      <c r="N499" s="394"/>
      <c r="O499" s="394"/>
      <c r="P499" s="391"/>
      <c r="Q499" s="394"/>
      <c r="R499" s="394"/>
      <c r="S499" s="391"/>
      <c r="T499" s="394"/>
      <c r="U499" s="394"/>
      <c r="V499" s="391"/>
      <c r="W499" s="394"/>
      <c r="X499" s="394"/>
      <c r="Y499" s="391"/>
      <c r="Z499" s="394"/>
      <c r="AA499" s="394"/>
      <c r="AB499" s="391"/>
      <c r="AC499" s="394"/>
      <c r="AD499" s="394"/>
      <c r="AE499" s="391"/>
      <c r="AF499" s="394"/>
      <c r="AG499" s="394"/>
      <c r="AH499" s="391"/>
      <c r="AI499" s="394"/>
      <c r="AJ499" s="394"/>
      <c r="AK499" s="391"/>
      <c r="AL499" s="394"/>
      <c r="AM499" s="394"/>
      <c r="AN499" s="391"/>
      <c r="AO499" s="394"/>
      <c r="AP499" s="394"/>
      <c r="AQ499" s="391"/>
      <c r="AR499" s="394"/>
      <c r="AS499" s="394"/>
      <c r="AT499" s="391"/>
      <c r="AU499" s="394"/>
      <c r="AV499" s="394"/>
      <c r="AW499" s="391"/>
      <c r="AX499" s="394"/>
      <c r="AY499" s="394"/>
      <c r="AZ499" s="391"/>
      <c r="BA499" s="394"/>
      <c r="BB499" s="394"/>
      <c r="BC499" s="391"/>
      <c r="BD499" s="394"/>
      <c r="BE499" s="394"/>
      <c r="BF499" s="391"/>
      <c r="BG499" s="394"/>
      <c r="BH499" s="394"/>
      <c r="BI499" s="391"/>
      <c r="BJ499" s="394"/>
      <c r="BK499" s="394"/>
      <c r="BL499" s="394"/>
      <c r="BM499" s="407"/>
    </row>
    <row r="500" spans="6:65" x14ac:dyDescent="0.25">
      <c r="F500" s="394"/>
      <c r="G500" s="391"/>
      <c r="H500" s="394"/>
      <c r="I500" s="394"/>
      <c r="J500" s="391"/>
      <c r="K500" s="406"/>
      <c r="L500" s="406"/>
      <c r="M500" s="391"/>
      <c r="N500" s="394"/>
      <c r="O500" s="394"/>
      <c r="P500" s="391"/>
      <c r="Q500" s="394"/>
      <c r="R500" s="394"/>
      <c r="S500" s="391"/>
      <c r="T500" s="394"/>
      <c r="U500" s="394"/>
      <c r="V500" s="391"/>
      <c r="W500" s="394"/>
      <c r="X500" s="394"/>
      <c r="Y500" s="391"/>
      <c r="Z500" s="394"/>
      <c r="AA500" s="394"/>
      <c r="AB500" s="391"/>
      <c r="AC500" s="394"/>
      <c r="AD500" s="394"/>
      <c r="AE500" s="391"/>
      <c r="AF500" s="394"/>
      <c r="AG500" s="394"/>
      <c r="AH500" s="391"/>
      <c r="AI500" s="394"/>
      <c r="AJ500" s="394"/>
      <c r="AK500" s="391"/>
      <c r="AL500" s="394"/>
      <c r="AM500" s="394"/>
      <c r="AN500" s="391"/>
      <c r="AO500" s="394"/>
      <c r="AP500" s="394"/>
      <c r="AQ500" s="391"/>
      <c r="AR500" s="394"/>
      <c r="AS500" s="394"/>
      <c r="AT500" s="391"/>
      <c r="AU500" s="394"/>
      <c r="AV500" s="394"/>
      <c r="AW500" s="391"/>
      <c r="AX500" s="394"/>
      <c r="AY500" s="394"/>
      <c r="AZ500" s="391"/>
      <c r="BA500" s="394"/>
      <c r="BB500" s="394"/>
      <c r="BC500" s="391"/>
      <c r="BD500" s="394"/>
      <c r="BE500" s="394"/>
      <c r="BF500" s="391"/>
      <c r="BG500" s="394"/>
      <c r="BH500" s="394"/>
      <c r="BI500" s="391"/>
      <c r="BJ500" s="394"/>
      <c r="BK500" s="394"/>
      <c r="BL500" s="394"/>
      <c r="BM500" s="407"/>
    </row>
    <row r="501" spans="6:65" x14ac:dyDescent="0.25">
      <c r="F501" s="394"/>
      <c r="G501" s="391"/>
      <c r="H501" s="394"/>
      <c r="I501" s="394"/>
      <c r="J501" s="391"/>
      <c r="K501" s="406"/>
      <c r="L501" s="406"/>
      <c r="M501" s="391"/>
      <c r="N501" s="394"/>
      <c r="O501" s="394"/>
      <c r="P501" s="391"/>
      <c r="Q501" s="394"/>
      <c r="R501" s="394"/>
      <c r="S501" s="391"/>
      <c r="T501" s="394"/>
      <c r="U501" s="394"/>
      <c r="V501" s="391"/>
      <c r="W501" s="394"/>
      <c r="X501" s="394"/>
      <c r="Y501" s="391"/>
      <c r="Z501" s="394"/>
      <c r="AA501" s="394"/>
      <c r="AB501" s="391"/>
      <c r="AC501" s="394"/>
      <c r="AD501" s="394"/>
      <c r="AE501" s="391"/>
      <c r="AF501" s="394"/>
      <c r="AG501" s="394"/>
      <c r="AH501" s="391"/>
      <c r="AI501" s="394"/>
      <c r="AJ501" s="394"/>
      <c r="AK501" s="391"/>
      <c r="AL501" s="394"/>
      <c r="AM501" s="394"/>
      <c r="AN501" s="391"/>
      <c r="AO501" s="394"/>
      <c r="AP501" s="394"/>
      <c r="AQ501" s="391"/>
      <c r="AR501" s="394"/>
      <c r="AS501" s="394"/>
      <c r="AT501" s="391"/>
      <c r="AU501" s="394"/>
      <c r="AV501" s="394"/>
      <c r="AW501" s="391"/>
      <c r="AX501" s="394"/>
      <c r="AY501" s="394"/>
      <c r="AZ501" s="391"/>
      <c r="BA501" s="394"/>
      <c r="BB501" s="394"/>
      <c r="BC501" s="391"/>
      <c r="BD501" s="394"/>
      <c r="BE501" s="394"/>
      <c r="BF501" s="391"/>
      <c r="BG501" s="394"/>
      <c r="BH501" s="394"/>
      <c r="BI501" s="391"/>
      <c r="BJ501" s="394"/>
      <c r="BK501" s="394"/>
      <c r="BL501" s="394"/>
      <c r="BM501" s="407"/>
    </row>
    <row r="502" spans="6:65" x14ac:dyDescent="0.25">
      <c r="F502" s="394"/>
      <c r="G502" s="391"/>
      <c r="H502" s="394"/>
      <c r="I502" s="394"/>
      <c r="J502" s="391"/>
      <c r="K502" s="406"/>
      <c r="L502" s="406"/>
      <c r="M502" s="391"/>
      <c r="N502" s="394"/>
      <c r="O502" s="394"/>
      <c r="P502" s="391"/>
      <c r="Q502" s="394"/>
      <c r="R502" s="394"/>
      <c r="S502" s="391"/>
      <c r="T502" s="394"/>
      <c r="U502" s="394"/>
      <c r="V502" s="391"/>
      <c r="W502" s="394"/>
      <c r="X502" s="394"/>
      <c r="Y502" s="391"/>
      <c r="Z502" s="394"/>
      <c r="AA502" s="394"/>
      <c r="AB502" s="391"/>
      <c r="AC502" s="394"/>
      <c r="AD502" s="394"/>
      <c r="AE502" s="391"/>
      <c r="AF502" s="394"/>
      <c r="AG502" s="394"/>
      <c r="AH502" s="391"/>
      <c r="AI502" s="394"/>
      <c r="AJ502" s="394"/>
      <c r="AK502" s="391"/>
      <c r="AL502" s="394"/>
      <c r="AM502" s="394"/>
      <c r="AN502" s="391"/>
      <c r="AO502" s="394"/>
      <c r="AP502" s="394"/>
      <c r="AQ502" s="391"/>
      <c r="AR502" s="394"/>
      <c r="AS502" s="394"/>
      <c r="AT502" s="391"/>
      <c r="AU502" s="394"/>
      <c r="AV502" s="394"/>
      <c r="AW502" s="391"/>
      <c r="AX502" s="394"/>
      <c r="AY502" s="394"/>
      <c r="AZ502" s="391"/>
      <c r="BA502" s="394"/>
      <c r="BB502" s="394"/>
      <c r="BC502" s="391"/>
      <c r="BD502" s="394"/>
      <c r="BE502" s="394"/>
      <c r="BF502" s="391"/>
      <c r="BG502" s="394"/>
      <c r="BH502" s="394"/>
      <c r="BI502" s="391"/>
      <c r="BJ502" s="394"/>
      <c r="BK502" s="394"/>
      <c r="BL502" s="394"/>
      <c r="BM502" s="407"/>
    </row>
    <row r="503" spans="6:65" x14ac:dyDescent="0.25">
      <c r="F503" s="394"/>
      <c r="G503" s="391"/>
      <c r="H503" s="394"/>
      <c r="I503" s="394"/>
      <c r="J503" s="391"/>
      <c r="K503" s="406"/>
      <c r="L503" s="406"/>
      <c r="M503" s="391"/>
      <c r="N503" s="394"/>
      <c r="O503" s="394"/>
      <c r="P503" s="391"/>
      <c r="Q503" s="394"/>
      <c r="R503" s="394"/>
      <c r="S503" s="391"/>
      <c r="T503" s="394"/>
      <c r="U503" s="394"/>
      <c r="V503" s="391"/>
      <c r="W503" s="394"/>
      <c r="X503" s="394"/>
      <c r="Y503" s="391"/>
      <c r="Z503" s="394"/>
      <c r="AA503" s="394"/>
      <c r="AB503" s="391"/>
      <c r="AC503" s="394"/>
      <c r="AD503" s="394"/>
      <c r="AE503" s="391"/>
      <c r="AF503" s="394"/>
      <c r="AG503" s="394"/>
      <c r="AH503" s="391"/>
      <c r="AI503" s="394"/>
      <c r="AJ503" s="394"/>
      <c r="AK503" s="391"/>
      <c r="AL503" s="394"/>
      <c r="AM503" s="394"/>
      <c r="AN503" s="391"/>
      <c r="AO503" s="394"/>
      <c r="AP503" s="394"/>
      <c r="AQ503" s="391"/>
      <c r="AR503" s="394"/>
      <c r="AS503" s="394"/>
      <c r="AT503" s="391"/>
      <c r="AU503" s="394"/>
      <c r="AV503" s="394"/>
      <c r="AW503" s="391"/>
      <c r="AX503" s="394"/>
      <c r="AY503" s="394"/>
      <c r="AZ503" s="391"/>
      <c r="BA503" s="394"/>
      <c r="BB503" s="394"/>
      <c r="BC503" s="391"/>
      <c r="BD503" s="394"/>
      <c r="BE503" s="394"/>
      <c r="BF503" s="391"/>
      <c r="BG503" s="394"/>
      <c r="BH503" s="394"/>
      <c r="BI503" s="391"/>
      <c r="BJ503" s="394"/>
      <c r="BK503" s="394"/>
      <c r="BL503" s="394"/>
      <c r="BM503" s="407"/>
    </row>
    <row r="504" spans="6:65" x14ac:dyDescent="0.25">
      <c r="F504" s="394"/>
      <c r="G504" s="391"/>
      <c r="H504" s="394"/>
      <c r="I504" s="394"/>
      <c r="J504" s="391"/>
      <c r="K504" s="406"/>
      <c r="L504" s="406"/>
      <c r="M504" s="391"/>
      <c r="N504" s="394"/>
      <c r="O504" s="394"/>
      <c r="P504" s="391"/>
      <c r="Q504" s="394"/>
      <c r="R504" s="394"/>
      <c r="S504" s="391"/>
      <c r="T504" s="394"/>
      <c r="U504" s="394"/>
      <c r="V504" s="391"/>
      <c r="W504" s="394"/>
      <c r="X504" s="394"/>
      <c r="Y504" s="391"/>
      <c r="Z504" s="394"/>
      <c r="AA504" s="394"/>
      <c r="AB504" s="391"/>
      <c r="AC504" s="394"/>
      <c r="AD504" s="394"/>
      <c r="AE504" s="391"/>
      <c r="AF504" s="394"/>
      <c r="AG504" s="394"/>
      <c r="AH504" s="391"/>
      <c r="AI504" s="394"/>
      <c r="AJ504" s="394"/>
      <c r="AK504" s="391"/>
      <c r="AL504" s="394"/>
      <c r="AM504" s="394"/>
      <c r="AN504" s="391"/>
      <c r="AO504" s="394"/>
      <c r="AP504" s="394"/>
      <c r="AQ504" s="391"/>
      <c r="AR504" s="394"/>
      <c r="AS504" s="394"/>
      <c r="AT504" s="391"/>
      <c r="AU504" s="394"/>
      <c r="AV504" s="394"/>
      <c r="AW504" s="391"/>
      <c r="AX504" s="394"/>
      <c r="AY504" s="394"/>
      <c r="AZ504" s="391"/>
      <c r="BA504" s="394"/>
      <c r="BB504" s="394"/>
      <c r="BC504" s="391"/>
      <c r="BD504" s="394"/>
      <c r="BE504" s="394"/>
      <c r="BF504" s="391"/>
      <c r="BG504" s="394"/>
      <c r="BH504" s="394"/>
      <c r="BI504" s="391"/>
      <c r="BJ504" s="394"/>
      <c r="BK504" s="394"/>
      <c r="BL504" s="394"/>
      <c r="BM504" s="407"/>
    </row>
    <row r="505" spans="6:65" x14ac:dyDescent="0.25">
      <c r="F505" s="394"/>
      <c r="G505" s="391"/>
      <c r="H505" s="394"/>
      <c r="I505" s="394"/>
      <c r="J505" s="391"/>
      <c r="K505" s="406"/>
      <c r="L505" s="406"/>
      <c r="M505" s="391"/>
      <c r="N505" s="394"/>
      <c r="O505" s="394"/>
      <c r="P505" s="391"/>
      <c r="Q505" s="394"/>
      <c r="R505" s="394"/>
      <c r="S505" s="391"/>
      <c r="T505" s="394"/>
      <c r="U505" s="394"/>
      <c r="V505" s="391"/>
      <c r="W505" s="394"/>
      <c r="X505" s="394"/>
      <c r="Y505" s="391"/>
      <c r="Z505" s="394"/>
      <c r="AA505" s="394"/>
      <c r="AB505" s="391"/>
      <c r="AC505" s="394"/>
      <c r="AD505" s="394"/>
      <c r="AE505" s="391"/>
      <c r="AF505" s="394"/>
      <c r="AG505" s="394"/>
      <c r="AH505" s="391"/>
      <c r="AI505" s="394"/>
      <c r="AJ505" s="394"/>
      <c r="AK505" s="391"/>
      <c r="AL505" s="394"/>
      <c r="AM505" s="394"/>
      <c r="AN505" s="391"/>
      <c r="AO505" s="394"/>
      <c r="AP505" s="394"/>
      <c r="AQ505" s="391"/>
      <c r="AR505" s="394"/>
      <c r="AS505" s="394"/>
      <c r="AT505" s="391"/>
      <c r="AU505" s="394"/>
      <c r="AV505" s="394"/>
      <c r="AW505" s="391"/>
      <c r="AX505" s="394"/>
      <c r="AY505" s="394"/>
      <c r="AZ505" s="391"/>
      <c r="BA505" s="394"/>
      <c r="BB505" s="394"/>
      <c r="BC505" s="391"/>
      <c r="BD505" s="394"/>
      <c r="BE505" s="394"/>
      <c r="BF505" s="391"/>
      <c r="BG505" s="394"/>
      <c r="BH505" s="394"/>
      <c r="BI505" s="391"/>
      <c r="BJ505" s="394"/>
      <c r="BK505" s="394"/>
      <c r="BL505" s="394"/>
      <c r="BM505" s="407"/>
    </row>
    <row r="506" spans="6:65" x14ac:dyDescent="0.25">
      <c r="F506" s="394"/>
      <c r="G506" s="391"/>
      <c r="H506" s="394"/>
      <c r="I506" s="394"/>
      <c r="J506" s="391"/>
      <c r="K506" s="406"/>
      <c r="L506" s="406"/>
      <c r="M506" s="391"/>
      <c r="N506" s="394"/>
      <c r="O506" s="394"/>
      <c r="P506" s="391"/>
      <c r="Q506" s="394"/>
      <c r="R506" s="394"/>
      <c r="S506" s="391"/>
      <c r="T506" s="394"/>
      <c r="U506" s="394"/>
      <c r="V506" s="391"/>
      <c r="W506" s="394"/>
      <c r="X506" s="394"/>
      <c r="Y506" s="391"/>
      <c r="Z506" s="394"/>
      <c r="AA506" s="394"/>
      <c r="AB506" s="391"/>
      <c r="AC506" s="394"/>
      <c r="AD506" s="394"/>
      <c r="AE506" s="391"/>
      <c r="AF506" s="394"/>
      <c r="AG506" s="394"/>
      <c r="AH506" s="391"/>
      <c r="AI506" s="394"/>
      <c r="AJ506" s="394"/>
      <c r="AK506" s="391"/>
      <c r="AL506" s="394"/>
      <c r="AM506" s="394"/>
      <c r="AN506" s="391"/>
      <c r="AO506" s="394"/>
      <c r="AP506" s="394"/>
      <c r="AQ506" s="391"/>
      <c r="AR506" s="394"/>
      <c r="AS506" s="394"/>
      <c r="AT506" s="391"/>
      <c r="AU506" s="394"/>
      <c r="AV506" s="394"/>
      <c r="AW506" s="391"/>
      <c r="AX506" s="394"/>
      <c r="AY506" s="394"/>
      <c r="AZ506" s="391"/>
      <c r="BA506" s="394"/>
      <c r="BB506" s="394"/>
      <c r="BC506" s="391"/>
      <c r="BD506" s="394"/>
      <c r="BE506" s="394"/>
      <c r="BF506" s="391"/>
      <c r="BG506" s="394"/>
      <c r="BH506" s="394"/>
      <c r="BI506" s="391"/>
      <c r="BJ506" s="394"/>
      <c r="BK506" s="394"/>
      <c r="BL506" s="394"/>
      <c r="BM506" s="407"/>
    </row>
    <row r="507" spans="6:65" x14ac:dyDescent="0.25">
      <c r="F507" s="394"/>
      <c r="G507" s="391"/>
      <c r="H507" s="394"/>
      <c r="I507" s="394"/>
      <c r="J507" s="391"/>
      <c r="K507" s="406"/>
      <c r="L507" s="406"/>
      <c r="M507" s="391"/>
      <c r="N507" s="394"/>
      <c r="O507" s="394"/>
      <c r="P507" s="391"/>
      <c r="Q507" s="394"/>
      <c r="R507" s="394"/>
      <c r="S507" s="391"/>
      <c r="T507" s="394"/>
      <c r="U507" s="394"/>
      <c r="V507" s="391"/>
      <c r="W507" s="394"/>
      <c r="X507" s="394"/>
      <c r="Y507" s="391"/>
      <c r="Z507" s="394"/>
      <c r="AA507" s="394"/>
      <c r="AB507" s="391"/>
      <c r="AC507" s="394"/>
      <c r="AD507" s="394"/>
      <c r="AE507" s="391"/>
      <c r="AF507" s="394"/>
      <c r="AG507" s="394"/>
      <c r="AH507" s="391"/>
      <c r="AI507" s="394"/>
      <c r="AJ507" s="394"/>
      <c r="AK507" s="391"/>
      <c r="AL507" s="394"/>
      <c r="AM507" s="394"/>
      <c r="AN507" s="391"/>
      <c r="AO507" s="394"/>
      <c r="AP507" s="394"/>
      <c r="AQ507" s="391"/>
      <c r="AR507" s="394"/>
      <c r="AS507" s="394"/>
      <c r="AT507" s="391"/>
      <c r="AU507" s="394"/>
      <c r="AV507" s="394"/>
      <c r="AW507" s="391"/>
      <c r="AX507" s="394"/>
      <c r="AY507" s="394"/>
      <c r="AZ507" s="391"/>
      <c r="BA507" s="394"/>
      <c r="BB507" s="394"/>
      <c r="BC507" s="391"/>
      <c r="BD507" s="394"/>
      <c r="BE507" s="394"/>
      <c r="BF507" s="391"/>
      <c r="BG507" s="394"/>
      <c r="BH507" s="394"/>
      <c r="BI507" s="391"/>
      <c r="BJ507" s="394"/>
      <c r="BK507" s="394"/>
      <c r="BL507" s="394"/>
      <c r="BM507" s="407"/>
    </row>
    <row r="508" spans="6:65" x14ac:dyDescent="0.25">
      <c r="F508" s="394"/>
      <c r="G508" s="391"/>
      <c r="H508" s="394"/>
      <c r="I508" s="394"/>
      <c r="J508" s="391"/>
      <c r="K508" s="406"/>
      <c r="L508" s="406"/>
      <c r="M508" s="391"/>
      <c r="N508" s="394"/>
      <c r="O508" s="394"/>
      <c r="P508" s="391"/>
      <c r="Q508" s="394"/>
      <c r="R508" s="394"/>
      <c r="S508" s="391"/>
      <c r="T508" s="394"/>
      <c r="U508" s="394"/>
      <c r="V508" s="391"/>
      <c r="W508" s="394"/>
      <c r="X508" s="394"/>
      <c r="Y508" s="391"/>
      <c r="Z508" s="394"/>
      <c r="AA508" s="394"/>
      <c r="AB508" s="391"/>
      <c r="AC508" s="394"/>
      <c r="AD508" s="394"/>
      <c r="AE508" s="391"/>
      <c r="AF508" s="394"/>
      <c r="AG508" s="394"/>
      <c r="AH508" s="391"/>
      <c r="AI508" s="394"/>
      <c r="AJ508" s="394"/>
      <c r="AK508" s="391"/>
      <c r="AL508" s="394"/>
      <c r="AM508" s="394"/>
      <c r="AN508" s="391"/>
      <c r="AO508" s="394"/>
      <c r="AP508" s="394"/>
      <c r="AQ508" s="391"/>
      <c r="AR508" s="394"/>
      <c r="AS508" s="394"/>
      <c r="AT508" s="391"/>
      <c r="AU508" s="394"/>
      <c r="AV508" s="394"/>
      <c r="AW508" s="391"/>
      <c r="AX508" s="394"/>
      <c r="AY508" s="394"/>
      <c r="AZ508" s="391"/>
      <c r="BA508" s="394"/>
      <c r="BB508" s="394"/>
      <c r="BC508" s="391"/>
      <c r="BD508" s="394"/>
      <c r="BE508" s="394"/>
      <c r="BF508" s="391"/>
      <c r="BG508" s="394"/>
      <c r="BH508" s="394"/>
      <c r="BI508" s="391"/>
      <c r="BJ508" s="394"/>
      <c r="BK508" s="394"/>
      <c r="BL508" s="394"/>
      <c r="BM508" s="407"/>
    </row>
    <row r="509" spans="6:65" x14ac:dyDescent="0.25">
      <c r="F509" s="394"/>
      <c r="G509" s="391"/>
      <c r="H509" s="394"/>
      <c r="I509" s="394"/>
      <c r="J509" s="391"/>
      <c r="K509" s="406"/>
      <c r="L509" s="406"/>
      <c r="M509" s="391"/>
      <c r="N509" s="394"/>
      <c r="O509" s="394"/>
      <c r="P509" s="391"/>
      <c r="Q509" s="394"/>
      <c r="R509" s="394"/>
      <c r="S509" s="391"/>
      <c r="T509" s="394"/>
      <c r="U509" s="394"/>
      <c r="V509" s="391"/>
      <c r="W509" s="394"/>
      <c r="X509" s="394"/>
      <c r="Y509" s="391"/>
      <c r="Z509" s="394"/>
      <c r="AA509" s="394"/>
      <c r="AB509" s="391"/>
      <c r="AC509" s="394"/>
      <c r="AD509" s="394"/>
      <c r="AE509" s="391"/>
      <c r="AF509" s="394"/>
      <c r="AG509" s="394"/>
      <c r="AH509" s="391"/>
      <c r="AI509" s="394"/>
      <c r="AJ509" s="394"/>
      <c r="AK509" s="391"/>
      <c r="AL509" s="394"/>
      <c r="AM509" s="394"/>
      <c r="AN509" s="391"/>
      <c r="AO509" s="394"/>
      <c r="AP509" s="394"/>
      <c r="AQ509" s="391"/>
      <c r="AR509" s="394"/>
      <c r="AS509" s="394"/>
      <c r="AT509" s="391"/>
      <c r="AU509" s="394"/>
      <c r="AV509" s="394"/>
      <c r="AW509" s="391"/>
      <c r="AX509" s="394"/>
      <c r="AY509" s="394"/>
      <c r="AZ509" s="391"/>
      <c r="BA509" s="394"/>
      <c r="BB509" s="394"/>
      <c r="BC509" s="391"/>
      <c r="BD509" s="394"/>
      <c r="BE509" s="394"/>
      <c r="BF509" s="391"/>
      <c r="BG509" s="394"/>
      <c r="BH509" s="394"/>
      <c r="BI509" s="391"/>
      <c r="BJ509" s="394"/>
      <c r="BK509" s="394"/>
      <c r="BL509" s="394"/>
      <c r="BM509" s="407"/>
    </row>
    <row r="510" spans="6:65" x14ac:dyDescent="0.25">
      <c r="F510" s="394"/>
      <c r="G510" s="391"/>
      <c r="H510" s="394"/>
      <c r="I510" s="394"/>
      <c r="J510" s="391"/>
      <c r="K510" s="406"/>
      <c r="L510" s="406"/>
      <c r="M510" s="391"/>
      <c r="N510" s="394"/>
      <c r="O510" s="394"/>
      <c r="P510" s="391"/>
      <c r="Q510" s="394"/>
      <c r="R510" s="394"/>
      <c r="S510" s="391"/>
      <c r="T510" s="394"/>
      <c r="U510" s="394"/>
      <c r="V510" s="391"/>
      <c r="W510" s="394"/>
      <c r="X510" s="394"/>
      <c r="Y510" s="391"/>
      <c r="Z510" s="394"/>
      <c r="AA510" s="394"/>
      <c r="AB510" s="391"/>
      <c r="AC510" s="394"/>
      <c r="AD510" s="394"/>
      <c r="AE510" s="391"/>
      <c r="AF510" s="394"/>
      <c r="AG510" s="394"/>
      <c r="AH510" s="391"/>
      <c r="AI510" s="394"/>
      <c r="AJ510" s="394"/>
      <c r="AK510" s="391"/>
      <c r="AL510" s="394"/>
      <c r="AM510" s="394"/>
      <c r="AN510" s="391"/>
      <c r="AO510" s="394"/>
      <c r="AP510" s="394"/>
      <c r="AQ510" s="391"/>
      <c r="AR510" s="394"/>
      <c r="AS510" s="394"/>
      <c r="AT510" s="391"/>
      <c r="AU510" s="394"/>
      <c r="AV510" s="394"/>
      <c r="AW510" s="391"/>
      <c r="AX510" s="394"/>
      <c r="AY510" s="394"/>
      <c r="AZ510" s="391"/>
      <c r="BA510" s="394"/>
      <c r="BB510" s="394"/>
      <c r="BC510" s="391"/>
      <c r="BD510" s="394"/>
      <c r="BE510" s="394"/>
      <c r="BF510" s="391"/>
      <c r="BG510" s="394"/>
      <c r="BH510" s="394"/>
      <c r="BI510" s="391"/>
      <c r="BJ510" s="394"/>
      <c r="BK510" s="394"/>
      <c r="BL510" s="394"/>
      <c r="BM510" s="407"/>
    </row>
    <row r="511" spans="6:65" x14ac:dyDescent="0.25">
      <c r="F511" s="394"/>
      <c r="G511" s="391"/>
      <c r="H511" s="394"/>
      <c r="I511" s="394"/>
      <c r="J511" s="391"/>
      <c r="K511" s="406"/>
      <c r="L511" s="406"/>
      <c r="M511" s="391"/>
      <c r="N511" s="394"/>
      <c r="O511" s="394"/>
      <c r="P511" s="391"/>
      <c r="Q511" s="394"/>
      <c r="R511" s="394"/>
      <c r="S511" s="391"/>
      <c r="T511" s="394"/>
      <c r="U511" s="394"/>
      <c r="V511" s="391"/>
      <c r="W511" s="394"/>
      <c r="X511" s="394"/>
      <c r="Y511" s="391"/>
      <c r="Z511" s="394"/>
      <c r="AA511" s="394"/>
      <c r="AB511" s="391"/>
      <c r="AC511" s="394"/>
      <c r="AD511" s="394"/>
      <c r="AE511" s="391"/>
      <c r="AF511" s="394"/>
      <c r="AG511" s="394"/>
      <c r="AH511" s="391"/>
      <c r="AI511" s="394"/>
      <c r="AJ511" s="394"/>
      <c r="AK511" s="391"/>
      <c r="AL511" s="394"/>
      <c r="AM511" s="394"/>
      <c r="AN511" s="391"/>
      <c r="AO511" s="394"/>
      <c r="AP511" s="394"/>
      <c r="AQ511" s="391"/>
      <c r="AR511" s="394"/>
      <c r="AS511" s="394"/>
      <c r="AT511" s="391"/>
      <c r="AU511" s="394"/>
      <c r="AV511" s="394"/>
      <c r="AW511" s="391"/>
      <c r="AX511" s="394"/>
      <c r="AY511" s="394"/>
      <c r="AZ511" s="391"/>
      <c r="BA511" s="394"/>
      <c r="BB511" s="394"/>
      <c r="BC511" s="391"/>
      <c r="BD511" s="394"/>
      <c r="BE511" s="394"/>
      <c r="BF511" s="391"/>
      <c r="BG511" s="394"/>
      <c r="BH511" s="394"/>
      <c r="BI511" s="391"/>
      <c r="BJ511" s="394"/>
      <c r="BK511" s="394"/>
      <c r="BL511" s="394"/>
      <c r="BM511" s="407"/>
    </row>
    <row r="512" spans="6:65" x14ac:dyDescent="0.25">
      <c r="F512" s="394"/>
      <c r="G512" s="391"/>
      <c r="H512" s="394"/>
      <c r="I512" s="394"/>
      <c r="J512" s="391"/>
      <c r="K512" s="406"/>
      <c r="L512" s="406"/>
      <c r="M512" s="391"/>
      <c r="N512" s="394"/>
      <c r="O512" s="394"/>
      <c r="P512" s="391"/>
      <c r="Q512" s="394"/>
      <c r="R512" s="394"/>
      <c r="S512" s="391"/>
      <c r="T512" s="394"/>
      <c r="U512" s="394"/>
      <c r="V512" s="391"/>
      <c r="W512" s="394"/>
      <c r="X512" s="394"/>
      <c r="Y512" s="391"/>
      <c r="Z512" s="394"/>
      <c r="AA512" s="394"/>
      <c r="AB512" s="391"/>
      <c r="AC512" s="394"/>
      <c r="AD512" s="394"/>
      <c r="AE512" s="391"/>
      <c r="AF512" s="394"/>
      <c r="AG512" s="394"/>
      <c r="AH512" s="391"/>
      <c r="AI512" s="394"/>
      <c r="AJ512" s="394"/>
      <c r="AK512" s="391"/>
      <c r="AL512" s="394"/>
      <c r="AM512" s="394"/>
      <c r="AN512" s="391"/>
      <c r="AO512" s="394"/>
      <c r="AP512" s="394"/>
      <c r="AQ512" s="391"/>
      <c r="AR512" s="394"/>
      <c r="AS512" s="394"/>
      <c r="AT512" s="391"/>
      <c r="AU512" s="394"/>
      <c r="AV512" s="394"/>
      <c r="AW512" s="391"/>
      <c r="AX512" s="394"/>
      <c r="AY512" s="394"/>
      <c r="AZ512" s="391"/>
      <c r="BA512" s="394"/>
      <c r="BB512" s="394"/>
      <c r="BC512" s="391"/>
      <c r="BD512" s="394"/>
      <c r="BE512" s="394"/>
      <c r="BF512" s="391"/>
      <c r="BG512" s="394"/>
      <c r="BH512" s="394"/>
      <c r="BI512" s="391"/>
      <c r="BJ512" s="394"/>
      <c r="BK512" s="394"/>
      <c r="BL512" s="394"/>
      <c r="BM512" s="407"/>
    </row>
    <row r="513" spans="6:65" x14ac:dyDescent="0.25">
      <c r="F513" s="394"/>
      <c r="G513" s="391"/>
      <c r="H513" s="394"/>
      <c r="I513" s="394"/>
      <c r="J513" s="391"/>
      <c r="K513" s="406"/>
      <c r="L513" s="406"/>
      <c r="M513" s="391"/>
      <c r="N513" s="394"/>
      <c r="O513" s="394"/>
      <c r="P513" s="391"/>
      <c r="Q513" s="394"/>
      <c r="R513" s="394"/>
      <c r="S513" s="391"/>
      <c r="T513" s="394"/>
      <c r="U513" s="394"/>
      <c r="V513" s="391"/>
      <c r="W513" s="394"/>
      <c r="X513" s="394"/>
      <c r="Y513" s="391"/>
      <c r="Z513" s="394"/>
      <c r="AA513" s="394"/>
      <c r="AB513" s="391"/>
      <c r="AC513" s="394"/>
      <c r="AD513" s="394"/>
      <c r="AE513" s="391"/>
      <c r="AF513" s="394"/>
      <c r="AG513" s="394"/>
      <c r="AH513" s="391"/>
      <c r="AI513" s="394"/>
      <c r="AJ513" s="394"/>
      <c r="AK513" s="391"/>
      <c r="AL513" s="394"/>
      <c r="AM513" s="394"/>
      <c r="AN513" s="391"/>
      <c r="AO513" s="394"/>
      <c r="AP513" s="394"/>
      <c r="AQ513" s="391"/>
      <c r="AR513" s="394"/>
      <c r="AS513" s="394"/>
      <c r="AT513" s="391"/>
      <c r="AU513" s="394"/>
      <c r="AV513" s="394"/>
      <c r="AW513" s="391"/>
      <c r="AX513" s="394"/>
      <c r="AY513" s="394"/>
      <c r="AZ513" s="391"/>
      <c r="BA513" s="394"/>
      <c r="BB513" s="394"/>
      <c r="BC513" s="391"/>
      <c r="BD513" s="394"/>
      <c r="BE513" s="394"/>
      <c r="BF513" s="391"/>
      <c r="BG513" s="394"/>
      <c r="BH513" s="394"/>
      <c r="BI513" s="391"/>
      <c r="BJ513" s="394"/>
      <c r="BK513" s="394"/>
      <c r="BL513" s="394"/>
      <c r="BM513" s="407"/>
    </row>
    <row r="514" spans="6:65" x14ac:dyDescent="0.25">
      <c r="F514" s="394"/>
      <c r="G514" s="391"/>
      <c r="H514" s="394"/>
      <c r="I514" s="394"/>
      <c r="J514" s="391"/>
      <c r="K514" s="406"/>
      <c r="L514" s="406"/>
      <c r="M514" s="391"/>
      <c r="N514" s="394"/>
      <c r="O514" s="394"/>
      <c r="P514" s="391"/>
      <c r="Q514" s="394"/>
      <c r="R514" s="394"/>
      <c r="S514" s="391"/>
      <c r="T514" s="394"/>
      <c r="U514" s="394"/>
      <c r="V514" s="391"/>
      <c r="W514" s="394"/>
      <c r="X514" s="394"/>
      <c r="Y514" s="391"/>
      <c r="Z514" s="394"/>
      <c r="AA514" s="394"/>
      <c r="AB514" s="391"/>
      <c r="AC514" s="394"/>
      <c r="AD514" s="394"/>
      <c r="AE514" s="391"/>
      <c r="AF514" s="394"/>
      <c r="AG514" s="394"/>
      <c r="AH514" s="391"/>
      <c r="AI514" s="394"/>
      <c r="AJ514" s="394"/>
      <c r="AK514" s="391"/>
      <c r="AL514" s="394"/>
      <c r="AM514" s="394"/>
      <c r="AN514" s="391"/>
      <c r="AO514" s="394"/>
      <c r="AP514" s="394"/>
      <c r="AQ514" s="391"/>
      <c r="AR514" s="394"/>
      <c r="AS514" s="394"/>
      <c r="AT514" s="391"/>
      <c r="AU514" s="394"/>
      <c r="AV514" s="394"/>
      <c r="AW514" s="391"/>
      <c r="AX514" s="394"/>
      <c r="AY514" s="394"/>
      <c r="AZ514" s="391"/>
      <c r="BA514" s="394"/>
      <c r="BB514" s="394"/>
      <c r="BC514" s="391"/>
      <c r="BD514" s="394"/>
      <c r="BE514" s="394"/>
      <c r="BF514" s="391"/>
      <c r="BG514" s="394"/>
      <c r="BH514" s="394"/>
      <c r="BI514" s="391"/>
      <c r="BJ514" s="394"/>
      <c r="BK514" s="394"/>
      <c r="BL514" s="394"/>
      <c r="BM514" s="407"/>
    </row>
    <row r="515" spans="6:65" x14ac:dyDescent="0.25">
      <c r="F515" s="394"/>
      <c r="G515" s="391"/>
      <c r="H515" s="394"/>
      <c r="I515" s="394"/>
      <c r="J515" s="391"/>
      <c r="K515" s="406"/>
      <c r="L515" s="406"/>
      <c r="M515" s="391"/>
      <c r="N515" s="394"/>
      <c r="O515" s="394"/>
      <c r="P515" s="391"/>
      <c r="Q515" s="394"/>
      <c r="R515" s="394"/>
      <c r="S515" s="391"/>
      <c r="T515" s="394"/>
      <c r="U515" s="394"/>
      <c r="V515" s="391"/>
      <c r="W515" s="394"/>
      <c r="X515" s="394"/>
      <c r="Y515" s="391"/>
      <c r="Z515" s="394"/>
      <c r="AA515" s="394"/>
      <c r="AB515" s="391"/>
      <c r="AC515" s="394"/>
      <c r="AD515" s="394"/>
      <c r="AE515" s="391"/>
      <c r="AF515" s="394"/>
      <c r="AG515" s="394"/>
      <c r="AH515" s="391"/>
      <c r="AI515" s="394"/>
      <c r="AJ515" s="394"/>
      <c r="AK515" s="391"/>
      <c r="AL515" s="394"/>
      <c r="AM515" s="394"/>
      <c r="AN515" s="391"/>
      <c r="AO515" s="394"/>
      <c r="AP515" s="394"/>
      <c r="AQ515" s="391"/>
      <c r="AR515" s="394"/>
      <c r="AS515" s="394"/>
      <c r="AT515" s="391"/>
      <c r="AU515" s="394"/>
      <c r="AV515" s="394"/>
      <c r="AW515" s="391"/>
      <c r="AX515" s="394"/>
      <c r="AY515" s="394"/>
      <c r="AZ515" s="391"/>
      <c r="BA515" s="394"/>
      <c r="BB515" s="394"/>
      <c r="BC515" s="391"/>
      <c r="BD515" s="394"/>
      <c r="BE515" s="394"/>
      <c r="BF515" s="391"/>
      <c r="BG515" s="394"/>
      <c r="BH515" s="394"/>
      <c r="BI515" s="391"/>
      <c r="BJ515" s="394"/>
      <c r="BK515" s="394"/>
      <c r="BL515" s="394"/>
      <c r="BM515" s="407"/>
    </row>
    <row r="516" spans="6:65" x14ac:dyDescent="0.25">
      <c r="F516" s="394"/>
      <c r="G516" s="391"/>
      <c r="H516" s="394"/>
      <c r="I516" s="394"/>
      <c r="J516" s="391"/>
      <c r="K516" s="406"/>
      <c r="L516" s="406"/>
      <c r="M516" s="391"/>
      <c r="N516" s="394"/>
      <c r="O516" s="394"/>
      <c r="P516" s="391"/>
      <c r="Q516" s="394"/>
      <c r="R516" s="394"/>
      <c r="S516" s="391"/>
      <c r="T516" s="394"/>
      <c r="U516" s="394"/>
      <c r="V516" s="391"/>
      <c r="W516" s="394"/>
      <c r="X516" s="394"/>
      <c r="Y516" s="391"/>
      <c r="Z516" s="394"/>
      <c r="AA516" s="394"/>
      <c r="AB516" s="391"/>
      <c r="AC516" s="394"/>
      <c r="AD516" s="394"/>
      <c r="AE516" s="391"/>
      <c r="AF516" s="394"/>
      <c r="AG516" s="394"/>
      <c r="AH516" s="391"/>
      <c r="AI516" s="394"/>
      <c r="AJ516" s="394"/>
      <c r="AK516" s="391"/>
      <c r="AL516" s="394"/>
      <c r="AM516" s="394"/>
      <c r="AN516" s="391"/>
      <c r="AO516" s="394"/>
      <c r="AP516" s="394"/>
      <c r="AQ516" s="391"/>
      <c r="AR516" s="394"/>
      <c r="AS516" s="394"/>
      <c r="AT516" s="391"/>
      <c r="AU516" s="394"/>
      <c r="AV516" s="394"/>
      <c r="AW516" s="391"/>
      <c r="AX516" s="394"/>
      <c r="AY516" s="394"/>
      <c r="AZ516" s="391"/>
      <c r="BA516" s="394"/>
      <c r="BB516" s="394"/>
      <c r="BC516" s="391"/>
      <c r="BD516" s="394"/>
      <c r="BE516" s="394"/>
      <c r="BF516" s="391"/>
      <c r="BG516" s="394"/>
      <c r="BH516" s="394"/>
      <c r="BI516" s="391"/>
      <c r="BJ516" s="394"/>
      <c r="BK516" s="394"/>
      <c r="BL516" s="394"/>
      <c r="BM516" s="407"/>
    </row>
    <row r="517" spans="6:65" x14ac:dyDescent="0.25">
      <c r="F517" s="394"/>
      <c r="G517" s="391"/>
      <c r="H517" s="394"/>
      <c r="I517" s="394"/>
      <c r="J517" s="391"/>
      <c r="K517" s="406"/>
      <c r="L517" s="406"/>
      <c r="M517" s="391"/>
      <c r="N517" s="394"/>
      <c r="O517" s="394"/>
      <c r="P517" s="391"/>
      <c r="Q517" s="394"/>
      <c r="R517" s="394"/>
      <c r="S517" s="391"/>
      <c r="T517" s="394"/>
      <c r="U517" s="394"/>
      <c r="V517" s="391"/>
      <c r="W517" s="394"/>
      <c r="X517" s="394"/>
      <c r="Y517" s="391"/>
      <c r="Z517" s="394"/>
      <c r="AA517" s="394"/>
      <c r="AB517" s="391"/>
      <c r="AC517" s="394"/>
      <c r="AD517" s="394"/>
      <c r="AE517" s="391"/>
      <c r="AF517" s="394"/>
      <c r="AG517" s="394"/>
      <c r="AH517" s="391"/>
      <c r="AI517" s="394"/>
      <c r="AJ517" s="394"/>
      <c r="AK517" s="391"/>
      <c r="AL517" s="394"/>
      <c r="AM517" s="394"/>
      <c r="AN517" s="391"/>
      <c r="AO517" s="394"/>
      <c r="AP517" s="394"/>
      <c r="AQ517" s="391"/>
      <c r="AR517" s="394"/>
      <c r="AS517" s="394"/>
      <c r="AT517" s="391"/>
      <c r="AU517" s="394"/>
      <c r="AV517" s="394"/>
      <c r="AW517" s="391"/>
      <c r="AX517" s="394"/>
      <c r="AY517" s="394"/>
      <c r="AZ517" s="391"/>
      <c r="BA517" s="394"/>
      <c r="BB517" s="394"/>
      <c r="BC517" s="391"/>
      <c r="BD517" s="394"/>
      <c r="BE517" s="394"/>
      <c r="BF517" s="391"/>
      <c r="BG517" s="394"/>
      <c r="BH517" s="394"/>
      <c r="BI517" s="391"/>
      <c r="BJ517" s="394"/>
      <c r="BK517" s="394"/>
      <c r="BL517" s="394"/>
      <c r="BM517" s="407"/>
    </row>
    <row r="518" spans="6:65" x14ac:dyDescent="0.25">
      <c r="F518" s="394"/>
      <c r="G518" s="391"/>
      <c r="H518" s="394"/>
      <c r="I518" s="394"/>
      <c r="J518" s="391"/>
      <c r="K518" s="406"/>
      <c r="L518" s="406"/>
      <c r="M518" s="391"/>
      <c r="N518" s="394"/>
      <c r="O518" s="394"/>
      <c r="P518" s="391"/>
      <c r="Q518" s="394"/>
      <c r="R518" s="394"/>
      <c r="S518" s="391"/>
      <c r="T518" s="394"/>
      <c r="U518" s="394"/>
      <c r="V518" s="391"/>
      <c r="W518" s="394"/>
      <c r="X518" s="394"/>
      <c r="Y518" s="391"/>
      <c r="Z518" s="394"/>
      <c r="AA518" s="394"/>
      <c r="AB518" s="391"/>
      <c r="AC518" s="394"/>
      <c r="AD518" s="394"/>
      <c r="AE518" s="391"/>
      <c r="AF518" s="394"/>
      <c r="AG518" s="394"/>
      <c r="AH518" s="391"/>
      <c r="AI518" s="394"/>
      <c r="AJ518" s="394"/>
      <c r="AK518" s="391"/>
      <c r="AL518" s="394"/>
      <c r="AM518" s="394"/>
      <c r="AN518" s="391"/>
      <c r="AO518" s="394"/>
      <c r="AP518" s="394"/>
      <c r="AQ518" s="391"/>
      <c r="AR518" s="394"/>
      <c r="AS518" s="394"/>
      <c r="AT518" s="391"/>
      <c r="AU518" s="394"/>
      <c r="AV518" s="394"/>
      <c r="AW518" s="391"/>
      <c r="AX518" s="394"/>
      <c r="AY518" s="394"/>
      <c r="AZ518" s="391"/>
      <c r="BA518" s="394"/>
      <c r="BB518" s="394"/>
      <c r="BC518" s="391"/>
      <c r="BD518" s="394"/>
      <c r="BE518" s="394"/>
      <c r="BF518" s="391"/>
      <c r="BG518" s="394"/>
      <c r="BH518" s="394"/>
      <c r="BI518" s="391"/>
      <c r="BJ518" s="394"/>
      <c r="BK518" s="394"/>
      <c r="BL518" s="394"/>
      <c r="BM518" s="407"/>
    </row>
    <row r="519" spans="6:65" x14ac:dyDescent="0.25">
      <c r="F519" s="394"/>
      <c r="G519" s="391"/>
      <c r="H519" s="394"/>
      <c r="I519" s="394"/>
      <c r="J519" s="391"/>
      <c r="K519" s="406"/>
      <c r="L519" s="406"/>
      <c r="M519" s="391"/>
      <c r="N519" s="394"/>
      <c r="O519" s="394"/>
      <c r="P519" s="391"/>
      <c r="Q519" s="394"/>
      <c r="R519" s="394"/>
      <c r="S519" s="391"/>
      <c r="T519" s="394"/>
      <c r="U519" s="394"/>
      <c r="V519" s="391"/>
      <c r="W519" s="394"/>
      <c r="X519" s="394"/>
      <c r="Y519" s="391"/>
      <c r="Z519" s="394"/>
      <c r="AA519" s="394"/>
      <c r="AB519" s="391"/>
      <c r="AC519" s="394"/>
      <c r="AD519" s="394"/>
      <c r="AE519" s="391"/>
      <c r="AF519" s="394"/>
      <c r="AG519" s="394"/>
      <c r="AH519" s="391"/>
      <c r="AI519" s="394"/>
      <c r="AJ519" s="394"/>
      <c r="AK519" s="391"/>
      <c r="AL519" s="394"/>
      <c r="AM519" s="394"/>
      <c r="AN519" s="391"/>
      <c r="AO519" s="394"/>
      <c r="AP519" s="394"/>
      <c r="AQ519" s="391"/>
      <c r="AR519" s="394"/>
      <c r="AS519" s="394"/>
      <c r="AT519" s="391"/>
      <c r="AU519" s="394"/>
      <c r="AV519" s="394"/>
      <c r="AW519" s="391"/>
      <c r="AX519" s="394"/>
      <c r="AY519" s="394"/>
      <c r="AZ519" s="391"/>
      <c r="BA519" s="394"/>
      <c r="BB519" s="394"/>
      <c r="BC519" s="391"/>
      <c r="BD519" s="394"/>
      <c r="BE519" s="394"/>
      <c r="BF519" s="391"/>
      <c r="BG519" s="394"/>
      <c r="BH519" s="394"/>
      <c r="BI519" s="391"/>
      <c r="BJ519" s="394"/>
      <c r="BK519" s="394"/>
      <c r="BL519" s="394"/>
      <c r="BM519" s="407"/>
    </row>
    <row r="520" spans="6:65" x14ac:dyDescent="0.25">
      <c r="F520" s="394"/>
      <c r="G520" s="391"/>
      <c r="H520" s="394"/>
      <c r="I520" s="394"/>
      <c r="J520" s="391"/>
      <c r="K520" s="406"/>
      <c r="L520" s="406"/>
      <c r="M520" s="391"/>
      <c r="N520" s="394"/>
      <c r="O520" s="394"/>
      <c r="P520" s="391"/>
      <c r="Q520" s="394"/>
      <c r="R520" s="394"/>
      <c r="S520" s="391"/>
      <c r="T520" s="394"/>
      <c r="U520" s="394"/>
      <c r="V520" s="391"/>
      <c r="W520" s="394"/>
      <c r="X520" s="394"/>
      <c r="Y520" s="391"/>
      <c r="Z520" s="394"/>
      <c r="AA520" s="394"/>
      <c r="AB520" s="391"/>
      <c r="AC520" s="394"/>
      <c r="AD520" s="394"/>
      <c r="AE520" s="391"/>
      <c r="AF520" s="394"/>
      <c r="AG520" s="394"/>
      <c r="AH520" s="391"/>
      <c r="AI520" s="394"/>
      <c r="AJ520" s="394"/>
      <c r="AK520" s="391"/>
      <c r="AL520" s="394"/>
      <c r="AM520" s="394"/>
      <c r="AN520" s="391"/>
      <c r="AO520" s="394"/>
      <c r="AP520" s="394"/>
      <c r="AQ520" s="391"/>
      <c r="AR520" s="394"/>
      <c r="AS520" s="394"/>
      <c r="AT520" s="391"/>
      <c r="AU520" s="394"/>
      <c r="AV520" s="394"/>
      <c r="AW520" s="391"/>
      <c r="AX520" s="394"/>
      <c r="AY520" s="394"/>
      <c r="AZ520" s="391"/>
      <c r="BA520" s="394"/>
      <c r="BB520" s="394"/>
      <c r="BC520" s="391"/>
      <c r="BD520" s="394"/>
      <c r="BE520" s="394"/>
      <c r="BF520" s="391"/>
      <c r="BG520" s="394"/>
      <c r="BH520" s="394"/>
      <c r="BI520" s="391"/>
      <c r="BJ520" s="394"/>
      <c r="BK520" s="394"/>
      <c r="BL520" s="394"/>
      <c r="BM520" s="407"/>
    </row>
    <row r="521" spans="6:65" x14ac:dyDescent="0.25">
      <c r="F521" s="394"/>
      <c r="G521" s="391"/>
      <c r="H521" s="394"/>
      <c r="I521" s="394"/>
      <c r="J521" s="391"/>
      <c r="K521" s="406"/>
      <c r="L521" s="406"/>
      <c r="M521" s="391"/>
      <c r="N521" s="394"/>
      <c r="O521" s="394"/>
      <c r="P521" s="391"/>
      <c r="Q521" s="394"/>
      <c r="R521" s="394"/>
      <c r="S521" s="391"/>
      <c r="T521" s="394"/>
      <c r="U521" s="394"/>
      <c r="V521" s="391"/>
      <c r="W521" s="394"/>
      <c r="X521" s="394"/>
      <c r="Y521" s="391"/>
      <c r="Z521" s="394"/>
      <c r="AA521" s="394"/>
      <c r="AB521" s="391"/>
      <c r="AC521" s="394"/>
      <c r="AD521" s="394"/>
      <c r="AE521" s="391"/>
      <c r="AF521" s="394"/>
      <c r="AG521" s="394"/>
      <c r="AH521" s="391"/>
      <c r="AI521" s="394"/>
      <c r="AJ521" s="394"/>
      <c r="AK521" s="391"/>
      <c r="AL521" s="394"/>
      <c r="AM521" s="394"/>
      <c r="AN521" s="391"/>
      <c r="AO521" s="394"/>
      <c r="AP521" s="394"/>
      <c r="AQ521" s="391"/>
      <c r="AR521" s="394"/>
      <c r="AS521" s="394"/>
      <c r="AT521" s="391"/>
      <c r="AU521" s="394"/>
      <c r="AV521" s="394"/>
      <c r="AW521" s="391"/>
      <c r="AX521" s="394"/>
      <c r="AY521" s="394"/>
      <c r="AZ521" s="391"/>
      <c r="BA521" s="394"/>
      <c r="BB521" s="394"/>
      <c r="BC521" s="391"/>
      <c r="BD521" s="394"/>
      <c r="BE521" s="394"/>
      <c r="BF521" s="391"/>
      <c r="BG521" s="394"/>
      <c r="BH521" s="394"/>
      <c r="BI521" s="391"/>
      <c r="BJ521" s="394"/>
      <c r="BK521" s="394"/>
      <c r="BL521" s="394"/>
      <c r="BM521" s="407"/>
    </row>
    <row r="522" spans="6:65" x14ac:dyDescent="0.25">
      <c r="F522" s="394"/>
      <c r="G522" s="391"/>
      <c r="H522" s="394"/>
      <c r="I522" s="394"/>
      <c r="J522" s="391"/>
      <c r="K522" s="406"/>
      <c r="L522" s="406"/>
      <c r="M522" s="391"/>
      <c r="N522" s="394"/>
      <c r="O522" s="394"/>
      <c r="P522" s="391"/>
      <c r="Q522" s="394"/>
      <c r="R522" s="394"/>
      <c r="S522" s="391"/>
      <c r="T522" s="394"/>
      <c r="U522" s="394"/>
      <c r="V522" s="391"/>
      <c r="W522" s="394"/>
      <c r="X522" s="394"/>
      <c r="Y522" s="391"/>
      <c r="Z522" s="394"/>
      <c r="AA522" s="394"/>
      <c r="AB522" s="391"/>
      <c r="AC522" s="394"/>
      <c r="AD522" s="394"/>
      <c r="AE522" s="391"/>
      <c r="AF522" s="394"/>
      <c r="AG522" s="394"/>
      <c r="AH522" s="391"/>
      <c r="AI522" s="394"/>
      <c r="AJ522" s="394"/>
      <c r="AK522" s="391"/>
      <c r="AL522" s="394"/>
      <c r="AM522" s="394"/>
      <c r="AN522" s="391"/>
      <c r="AO522" s="394"/>
      <c r="AP522" s="394"/>
      <c r="AQ522" s="391"/>
      <c r="AR522" s="394"/>
      <c r="AS522" s="394"/>
      <c r="AT522" s="391"/>
      <c r="AU522" s="394"/>
      <c r="AV522" s="394"/>
      <c r="AW522" s="391"/>
      <c r="AX522" s="394"/>
      <c r="AY522" s="394"/>
      <c r="AZ522" s="391"/>
      <c r="BA522" s="394"/>
      <c r="BB522" s="394"/>
      <c r="BC522" s="391"/>
      <c r="BD522" s="394"/>
      <c r="BE522" s="394"/>
      <c r="BF522" s="391"/>
      <c r="BG522" s="394"/>
      <c r="BH522" s="394"/>
      <c r="BI522" s="391"/>
      <c r="BJ522" s="394"/>
      <c r="BK522" s="394"/>
      <c r="BL522" s="394"/>
      <c r="BM522" s="407"/>
    </row>
    <row r="523" spans="6:65" x14ac:dyDescent="0.25">
      <c r="F523" s="394"/>
      <c r="G523" s="391"/>
      <c r="H523" s="394"/>
      <c r="I523" s="394"/>
      <c r="J523" s="391"/>
      <c r="K523" s="406"/>
      <c r="L523" s="406"/>
      <c r="M523" s="391"/>
      <c r="N523" s="394"/>
      <c r="O523" s="394"/>
      <c r="P523" s="391"/>
      <c r="Q523" s="394"/>
      <c r="R523" s="394"/>
      <c r="S523" s="391"/>
      <c r="T523" s="394"/>
      <c r="U523" s="394"/>
      <c r="V523" s="391"/>
      <c r="W523" s="394"/>
      <c r="X523" s="394"/>
      <c r="Y523" s="391"/>
      <c r="Z523" s="394"/>
      <c r="AA523" s="394"/>
      <c r="AB523" s="391"/>
      <c r="AC523" s="394"/>
      <c r="AD523" s="394"/>
      <c r="AE523" s="391"/>
      <c r="AF523" s="394"/>
      <c r="AG523" s="394"/>
      <c r="AH523" s="391"/>
      <c r="AI523" s="394"/>
      <c r="AJ523" s="394"/>
      <c r="AK523" s="391"/>
      <c r="AL523" s="394"/>
      <c r="AM523" s="394"/>
      <c r="AN523" s="391"/>
      <c r="AO523" s="394"/>
      <c r="AP523" s="394"/>
      <c r="AQ523" s="391"/>
      <c r="AR523" s="394"/>
      <c r="AS523" s="394"/>
      <c r="AT523" s="391"/>
      <c r="AU523" s="394"/>
      <c r="AV523" s="394"/>
      <c r="AW523" s="391"/>
      <c r="AX523" s="394"/>
      <c r="AY523" s="394"/>
      <c r="AZ523" s="391"/>
      <c r="BA523" s="394"/>
      <c r="BB523" s="394"/>
      <c r="BC523" s="391"/>
      <c r="BD523" s="394"/>
      <c r="BE523" s="394"/>
      <c r="BF523" s="391"/>
      <c r="BG523" s="394"/>
      <c r="BH523" s="394"/>
      <c r="BI523" s="391"/>
      <c r="BJ523" s="394"/>
      <c r="BK523" s="394"/>
      <c r="BL523" s="394"/>
      <c r="BM523" s="407"/>
    </row>
    <row r="524" spans="6:65" x14ac:dyDescent="0.25">
      <c r="F524" s="394"/>
      <c r="G524" s="391"/>
      <c r="H524" s="394"/>
      <c r="I524" s="394"/>
      <c r="J524" s="391"/>
      <c r="K524" s="406"/>
      <c r="L524" s="406"/>
      <c r="M524" s="391"/>
      <c r="N524" s="394"/>
      <c r="O524" s="394"/>
      <c r="P524" s="391"/>
      <c r="Q524" s="394"/>
      <c r="R524" s="394"/>
      <c r="S524" s="391"/>
      <c r="T524" s="394"/>
      <c r="U524" s="394"/>
      <c r="V524" s="391"/>
      <c r="W524" s="394"/>
      <c r="X524" s="394"/>
      <c r="Y524" s="391"/>
      <c r="Z524" s="394"/>
      <c r="AA524" s="394"/>
      <c r="AB524" s="391"/>
      <c r="AC524" s="394"/>
      <c r="AD524" s="394"/>
      <c r="AE524" s="391"/>
      <c r="AF524" s="394"/>
      <c r="AG524" s="394"/>
      <c r="AH524" s="391"/>
      <c r="AI524" s="394"/>
      <c r="AJ524" s="394"/>
      <c r="AK524" s="391"/>
      <c r="AL524" s="394"/>
      <c r="AM524" s="394"/>
      <c r="AN524" s="391"/>
      <c r="AO524" s="394"/>
      <c r="AP524" s="394"/>
      <c r="AQ524" s="391"/>
      <c r="AR524" s="394"/>
      <c r="AS524" s="394"/>
      <c r="AT524" s="391"/>
      <c r="AU524" s="394"/>
      <c r="AV524" s="394"/>
      <c r="AW524" s="391"/>
      <c r="AX524" s="394"/>
      <c r="AY524" s="394"/>
      <c r="AZ524" s="391"/>
      <c r="BA524" s="394"/>
      <c r="BB524" s="394"/>
      <c r="BC524" s="391"/>
      <c r="BD524" s="394"/>
      <c r="BE524" s="394"/>
      <c r="BF524" s="391"/>
      <c r="BG524" s="394"/>
      <c r="BH524" s="394"/>
      <c r="BI524" s="391"/>
      <c r="BJ524" s="394"/>
      <c r="BK524" s="394"/>
      <c r="BL524" s="394"/>
      <c r="BM524" s="407"/>
    </row>
    <row r="525" spans="6:65" x14ac:dyDescent="0.25">
      <c r="F525" s="394"/>
      <c r="G525" s="391"/>
      <c r="H525" s="394"/>
      <c r="I525" s="394"/>
      <c r="J525" s="391"/>
      <c r="K525" s="406"/>
      <c r="L525" s="406"/>
      <c r="M525" s="391"/>
      <c r="N525" s="394"/>
      <c r="O525" s="394"/>
      <c r="P525" s="391"/>
      <c r="Q525" s="394"/>
      <c r="R525" s="394"/>
      <c r="S525" s="391"/>
      <c r="T525" s="394"/>
      <c r="U525" s="394"/>
      <c r="V525" s="391"/>
      <c r="W525" s="394"/>
      <c r="X525" s="394"/>
      <c r="Y525" s="391"/>
      <c r="Z525" s="394"/>
      <c r="AA525" s="394"/>
      <c r="AB525" s="391"/>
      <c r="AC525" s="394"/>
      <c r="AD525" s="394"/>
      <c r="AE525" s="391"/>
      <c r="AF525" s="394"/>
      <c r="AG525" s="394"/>
      <c r="AH525" s="391"/>
      <c r="AI525" s="394"/>
      <c r="AJ525" s="394"/>
      <c r="AK525" s="391"/>
      <c r="AL525" s="394"/>
      <c r="AM525" s="394"/>
      <c r="AN525" s="391"/>
      <c r="AO525" s="394"/>
      <c r="AP525" s="394"/>
      <c r="AQ525" s="391"/>
      <c r="AR525" s="394"/>
      <c r="AS525" s="394"/>
      <c r="AT525" s="391"/>
      <c r="AU525" s="394"/>
      <c r="AV525" s="394"/>
      <c r="AW525" s="391"/>
      <c r="AX525" s="394"/>
      <c r="AY525" s="394"/>
      <c r="AZ525" s="391"/>
      <c r="BA525" s="394"/>
      <c r="BB525" s="394"/>
      <c r="BC525" s="391"/>
      <c r="BD525" s="394"/>
      <c r="BE525" s="394"/>
      <c r="BF525" s="391"/>
      <c r="BG525" s="394"/>
      <c r="BH525" s="394"/>
      <c r="BI525" s="391"/>
      <c r="BJ525" s="394"/>
      <c r="BK525" s="394"/>
      <c r="BL525" s="394"/>
      <c r="BM525" s="407"/>
    </row>
    <row r="526" spans="6:65" x14ac:dyDescent="0.25">
      <c r="F526" s="394"/>
      <c r="G526" s="391"/>
      <c r="H526" s="394"/>
      <c r="I526" s="394"/>
      <c r="J526" s="391"/>
      <c r="K526" s="406"/>
      <c r="L526" s="406"/>
      <c r="M526" s="391"/>
      <c r="N526" s="394"/>
      <c r="O526" s="394"/>
      <c r="P526" s="391"/>
      <c r="Q526" s="394"/>
      <c r="R526" s="394"/>
      <c r="S526" s="391"/>
      <c r="T526" s="394"/>
      <c r="U526" s="394"/>
      <c r="V526" s="391"/>
      <c r="W526" s="394"/>
      <c r="X526" s="394"/>
      <c r="Y526" s="391"/>
      <c r="Z526" s="394"/>
      <c r="AA526" s="394"/>
      <c r="AB526" s="391"/>
      <c r="AC526" s="394"/>
      <c r="AD526" s="394"/>
      <c r="AE526" s="391"/>
      <c r="AF526" s="394"/>
      <c r="AG526" s="394"/>
      <c r="AH526" s="391"/>
      <c r="AI526" s="394"/>
      <c r="AJ526" s="394"/>
      <c r="AK526" s="391"/>
      <c r="AL526" s="394"/>
      <c r="AM526" s="394"/>
      <c r="AN526" s="391"/>
      <c r="AO526" s="394"/>
      <c r="AP526" s="394"/>
      <c r="AQ526" s="391"/>
      <c r="AR526" s="394"/>
      <c r="AS526" s="394"/>
      <c r="AT526" s="391"/>
      <c r="AU526" s="394"/>
      <c r="AV526" s="394"/>
      <c r="AW526" s="391"/>
      <c r="AX526" s="394"/>
      <c r="AY526" s="394"/>
      <c r="AZ526" s="391"/>
      <c r="BA526" s="394"/>
      <c r="BB526" s="394"/>
      <c r="BC526" s="391"/>
      <c r="BD526" s="394"/>
      <c r="BE526" s="394"/>
      <c r="BF526" s="391"/>
      <c r="BG526" s="394"/>
      <c r="BH526" s="394"/>
      <c r="BI526" s="391"/>
      <c r="BJ526" s="394"/>
      <c r="BK526" s="394"/>
      <c r="BL526" s="394"/>
      <c r="BM526" s="407"/>
    </row>
    <row r="527" spans="6:65" x14ac:dyDescent="0.25">
      <c r="F527" s="394"/>
      <c r="G527" s="391"/>
      <c r="H527" s="394"/>
      <c r="I527" s="394"/>
      <c r="J527" s="391"/>
      <c r="K527" s="406"/>
      <c r="L527" s="406"/>
      <c r="M527" s="391"/>
      <c r="N527" s="394"/>
      <c r="O527" s="394"/>
      <c r="P527" s="391"/>
      <c r="Q527" s="394"/>
      <c r="R527" s="394"/>
      <c r="S527" s="391"/>
      <c r="T527" s="394"/>
      <c r="U527" s="394"/>
      <c r="V527" s="391"/>
      <c r="W527" s="394"/>
      <c r="X527" s="394"/>
      <c r="Y527" s="391"/>
      <c r="Z527" s="394"/>
      <c r="AA527" s="394"/>
      <c r="AB527" s="391"/>
      <c r="AC527" s="394"/>
      <c r="AD527" s="394"/>
      <c r="AE527" s="391"/>
      <c r="AF527" s="394"/>
      <c r="AG527" s="394"/>
      <c r="AH527" s="391"/>
      <c r="AI527" s="394"/>
      <c r="AJ527" s="394"/>
      <c r="AK527" s="391"/>
      <c r="AL527" s="394"/>
      <c r="AM527" s="394"/>
      <c r="AN527" s="391"/>
      <c r="AO527" s="394"/>
      <c r="AP527" s="394"/>
      <c r="AQ527" s="391"/>
      <c r="AR527" s="394"/>
      <c r="AS527" s="394"/>
      <c r="AT527" s="391"/>
      <c r="AU527" s="394"/>
      <c r="AV527" s="394"/>
      <c r="AW527" s="391"/>
      <c r="AX527" s="394"/>
      <c r="AY527" s="394"/>
      <c r="AZ527" s="391"/>
      <c r="BA527" s="394"/>
      <c r="BB527" s="394"/>
      <c r="BC527" s="391"/>
      <c r="BD527" s="394"/>
      <c r="BE527" s="394"/>
      <c r="BF527" s="391"/>
      <c r="BG527" s="394"/>
      <c r="BH527" s="394"/>
      <c r="BI527" s="391"/>
      <c r="BJ527" s="394"/>
      <c r="BK527" s="394"/>
      <c r="BL527" s="394"/>
      <c r="BM527" s="407"/>
    </row>
    <row r="528" spans="6:65" x14ac:dyDescent="0.25">
      <c r="F528" s="394"/>
      <c r="G528" s="391"/>
      <c r="H528" s="394"/>
      <c r="I528" s="394"/>
      <c r="J528" s="391"/>
      <c r="K528" s="406"/>
      <c r="L528" s="406"/>
      <c r="M528" s="391"/>
      <c r="N528" s="394"/>
      <c r="O528" s="394"/>
      <c r="P528" s="391"/>
      <c r="Q528" s="394"/>
      <c r="R528" s="394"/>
      <c r="S528" s="391"/>
      <c r="T528" s="394"/>
      <c r="U528" s="394"/>
      <c r="V528" s="391"/>
      <c r="W528" s="394"/>
      <c r="X528" s="394"/>
      <c r="Y528" s="391"/>
      <c r="Z528" s="394"/>
      <c r="AA528" s="394"/>
      <c r="AB528" s="391"/>
      <c r="AC528" s="394"/>
      <c r="AD528" s="394"/>
      <c r="AE528" s="391"/>
      <c r="AF528" s="394"/>
      <c r="AG528" s="394"/>
      <c r="AH528" s="391"/>
      <c r="AI528" s="394"/>
      <c r="AJ528" s="394"/>
      <c r="AK528" s="391"/>
      <c r="AL528" s="394"/>
      <c r="AM528" s="394"/>
      <c r="AN528" s="391"/>
      <c r="AO528" s="394"/>
      <c r="AP528" s="394"/>
      <c r="AQ528" s="391"/>
      <c r="AR528" s="394"/>
      <c r="AS528" s="394"/>
      <c r="AT528" s="391"/>
      <c r="AU528" s="394"/>
      <c r="AV528" s="394"/>
      <c r="AW528" s="391"/>
      <c r="AX528" s="394"/>
      <c r="AY528" s="394"/>
      <c r="AZ528" s="391"/>
      <c r="BA528" s="394"/>
      <c r="BB528" s="394"/>
      <c r="BC528" s="391"/>
      <c r="BD528" s="394"/>
      <c r="BE528" s="394"/>
      <c r="BF528" s="391"/>
      <c r="BG528" s="394"/>
      <c r="BH528" s="394"/>
      <c r="BI528" s="391"/>
      <c r="BJ528" s="394"/>
      <c r="BK528" s="394"/>
      <c r="BL528" s="394"/>
      <c r="BM528" s="407"/>
    </row>
    <row r="529" spans="6:65" x14ac:dyDescent="0.25">
      <c r="F529" s="394"/>
      <c r="G529" s="391"/>
      <c r="H529" s="394"/>
      <c r="I529" s="394"/>
      <c r="J529" s="391"/>
      <c r="K529" s="406"/>
      <c r="L529" s="406"/>
      <c r="M529" s="391"/>
      <c r="N529" s="394"/>
      <c r="O529" s="394"/>
      <c r="P529" s="391"/>
      <c r="Q529" s="394"/>
      <c r="R529" s="394"/>
      <c r="S529" s="391"/>
      <c r="T529" s="394"/>
      <c r="U529" s="394"/>
      <c r="V529" s="391"/>
      <c r="W529" s="394"/>
      <c r="X529" s="394"/>
      <c r="Y529" s="391"/>
      <c r="Z529" s="394"/>
      <c r="AA529" s="394"/>
      <c r="AB529" s="391"/>
      <c r="AC529" s="394"/>
      <c r="AD529" s="394"/>
      <c r="AE529" s="391"/>
      <c r="AF529" s="394"/>
      <c r="AG529" s="394"/>
      <c r="AH529" s="391"/>
      <c r="AI529" s="394"/>
      <c r="AJ529" s="394"/>
      <c r="AK529" s="391"/>
      <c r="AL529" s="394"/>
      <c r="AM529" s="394"/>
      <c r="AN529" s="391"/>
      <c r="AO529" s="394"/>
      <c r="AP529" s="394"/>
      <c r="AQ529" s="391"/>
      <c r="AR529" s="394"/>
      <c r="AS529" s="394"/>
      <c r="AT529" s="391"/>
      <c r="AU529" s="394"/>
      <c r="AV529" s="394"/>
      <c r="AW529" s="391"/>
      <c r="AX529" s="394"/>
      <c r="AY529" s="394"/>
      <c r="AZ529" s="391"/>
      <c r="BA529" s="394"/>
      <c r="BB529" s="394"/>
      <c r="BC529" s="391"/>
      <c r="BD529" s="394"/>
      <c r="BE529" s="394"/>
      <c r="BF529" s="391"/>
      <c r="BG529" s="394"/>
      <c r="BH529" s="394"/>
      <c r="BI529" s="391"/>
      <c r="BJ529" s="394"/>
      <c r="BK529" s="394"/>
      <c r="BL529" s="394"/>
      <c r="BM529" s="407"/>
    </row>
    <row r="530" spans="6:65" x14ac:dyDescent="0.25">
      <c r="F530" s="394"/>
      <c r="G530" s="391"/>
      <c r="H530" s="394"/>
      <c r="I530" s="394"/>
      <c r="J530" s="391"/>
      <c r="K530" s="406"/>
      <c r="L530" s="406"/>
      <c r="M530" s="391"/>
      <c r="N530" s="394"/>
      <c r="O530" s="394"/>
      <c r="P530" s="391"/>
      <c r="Q530" s="394"/>
      <c r="R530" s="394"/>
      <c r="S530" s="391"/>
      <c r="T530" s="394"/>
      <c r="U530" s="394"/>
      <c r="V530" s="391"/>
      <c r="W530" s="394"/>
      <c r="X530" s="394"/>
      <c r="Y530" s="391"/>
      <c r="Z530" s="394"/>
      <c r="AA530" s="394"/>
      <c r="AB530" s="391"/>
      <c r="AC530" s="394"/>
      <c r="AD530" s="394"/>
      <c r="AE530" s="391"/>
      <c r="AF530" s="394"/>
      <c r="AG530" s="394"/>
      <c r="AH530" s="391"/>
      <c r="AI530" s="394"/>
      <c r="AJ530" s="394"/>
      <c r="AK530" s="391"/>
      <c r="AL530" s="394"/>
      <c r="AM530" s="394"/>
      <c r="AN530" s="391"/>
      <c r="AO530" s="394"/>
      <c r="AP530" s="394"/>
      <c r="AQ530" s="391"/>
      <c r="AR530" s="394"/>
      <c r="AS530" s="394"/>
      <c r="AT530" s="391"/>
      <c r="AU530" s="394"/>
      <c r="AV530" s="394"/>
      <c r="AW530" s="391"/>
      <c r="AX530" s="394"/>
      <c r="AY530" s="394"/>
      <c r="AZ530" s="391"/>
      <c r="BA530" s="394"/>
      <c r="BB530" s="394"/>
      <c r="BC530" s="391"/>
      <c r="BD530" s="394"/>
      <c r="BE530" s="394"/>
      <c r="BF530" s="391"/>
      <c r="BG530" s="394"/>
      <c r="BH530" s="394"/>
      <c r="BI530" s="391"/>
      <c r="BJ530" s="394"/>
      <c r="BK530" s="394"/>
      <c r="BL530" s="394"/>
      <c r="BM530" s="407"/>
    </row>
    <row r="531" spans="6:65" x14ac:dyDescent="0.25">
      <c r="F531" s="394"/>
      <c r="G531" s="391"/>
      <c r="H531" s="394"/>
      <c r="I531" s="394"/>
      <c r="J531" s="391"/>
      <c r="K531" s="406"/>
      <c r="L531" s="406"/>
      <c r="M531" s="391"/>
      <c r="N531" s="394"/>
      <c r="O531" s="394"/>
      <c r="P531" s="391"/>
      <c r="Q531" s="394"/>
      <c r="R531" s="394"/>
      <c r="S531" s="391"/>
      <c r="T531" s="394"/>
      <c r="U531" s="394"/>
      <c r="V531" s="391"/>
      <c r="W531" s="394"/>
      <c r="X531" s="394"/>
      <c r="Y531" s="391"/>
      <c r="Z531" s="394"/>
      <c r="AA531" s="394"/>
      <c r="AB531" s="391"/>
      <c r="AC531" s="394"/>
      <c r="AD531" s="394"/>
      <c r="AE531" s="391"/>
      <c r="AF531" s="394"/>
      <c r="AG531" s="394"/>
      <c r="AH531" s="391"/>
      <c r="AI531" s="394"/>
      <c r="AJ531" s="394"/>
      <c r="AK531" s="391"/>
      <c r="AL531" s="394"/>
      <c r="AM531" s="394"/>
      <c r="AN531" s="391"/>
      <c r="AO531" s="394"/>
      <c r="AP531" s="394"/>
      <c r="AQ531" s="391"/>
      <c r="AR531" s="394"/>
      <c r="AS531" s="394"/>
      <c r="AT531" s="391"/>
      <c r="AU531" s="394"/>
      <c r="AV531" s="394"/>
      <c r="AW531" s="391"/>
      <c r="AX531" s="394"/>
      <c r="AY531" s="394"/>
      <c r="AZ531" s="391"/>
      <c r="BA531" s="394"/>
      <c r="BB531" s="394"/>
      <c r="BC531" s="391"/>
      <c r="BD531" s="394"/>
      <c r="BE531" s="394"/>
      <c r="BF531" s="391"/>
      <c r="BG531" s="394"/>
      <c r="BH531" s="394"/>
      <c r="BI531" s="391"/>
      <c r="BJ531" s="394"/>
      <c r="BK531" s="394"/>
      <c r="BL531" s="394"/>
      <c r="BM531" s="407"/>
    </row>
    <row r="532" spans="6:65" x14ac:dyDescent="0.25">
      <c r="F532" s="394"/>
      <c r="G532" s="391"/>
      <c r="H532" s="394"/>
      <c r="I532" s="394"/>
      <c r="J532" s="391"/>
      <c r="K532" s="406"/>
      <c r="L532" s="406"/>
      <c r="M532" s="391"/>
      <c r="N532" s="394"/>
      <c r="O532" s="394"/>
      <c r="P532" s="391"/>
      <c r="Q532" s="394"/>
      <c r="R532" s="394"/>
      <c r="S532" s="391"/>
      <c r="T532" s="394"/>
      <c r="U532" s="394"/>
      <c r="V532" s="391"/>
      <c r="W532" s="394"/>
      <c r="X532" s="394"/>
      <c r="Y532" s="391"/>
      <c r="Z532" s="394"/>
      <c r="AA532" s="394"/>
      <c r="AB532" s="391"/>
      <c r="AC532" s="394"/>
      <c r="AD532" s="394"/>
      <c r="AE532" s="391"/>
      <c r="AF532" s="394"/>
      <c r="AG532" s="394"/>
      <c r="AH532" s="391"/>
      <c r="AI532" s="394"/>
      <c r="AJ532" s="394"/>
      <c r="AK532" s="391"/>
      <c r="AL532" s="394"/>
      <c r="AM532" s="394"/>
      <c r="AN532" s="391"/>
      <c r="AO532" s="394"/>
      <c r="AP532" s="394"/>
      <c r="AQ532" s="391"/>
      <c r="AR532" s="394"/>
      <c r="AS532" s="394"/>
      <c r="AT532" s="391"/>
      <c r="AU532" s="394"/>
      <c r="AV532" s="394"/>
      <c r="AW532" s="391"/>
      <c r="AX532" s="394"/>
      <c r="AY532" s="394"/>
      <c r="AZ532" s="391"/>
      <c r="BA532" s="394"/>
      <c r="BB532" s="394"/>
      <c r="BC532" s="391"/>
      <c r="BD532" s="394"/>
      <c r="BE532" s="394"/>
      <c r="BF532" s="391"/>
      <c r="BG532" s="394"/>
      <c r="BH532" s="394"/>
      <c r="BI532" s="391"/>
      <c r="BJ532" s="394"/>
      <c r="BK532" s="394"/>
      <c r="BL532" s="394"/>
      <c r="BM532" s="407"/>
    </row>
    <row r="533" spans="6:65" x14ac:dyDescent="0.25">
      <c r="F533" s="394"/>
      <c r="G533" s="391"/>
      <c r="H533" s="394"/>
      <c r="I533" s="394"/>
      <c r="J533" s="391"/>
      <c r="K533" s="406"/>
      <c r="L533" s="406"/>
      <c r="M533" s="391"/>
      <c r="N533" s="394"/>
      <c r="O533" s="394"/>
      <c r="P533" s="391"/>
      <c r="Q533" s="394"/>
      <c r="R533" s="394"/>
      <c r="S533" s="391"/>
      <c r="T533" s="394"/>
      <c r="U533" s="394"/>
      <c r="V533" s="391"/>
      <c r="W533" s="394"/>
      <c r="X533" s="394"/>
      <c r="Y533" s="391"/>
      <c r="Z533" s="394"/>
      <c r="AA533" s="394"/>
      <c r="AB533" s="391"/>
      <c r="AC533" s="394"/>
      <c r="AD533" s="394"/>
      <c r="AE533" s="391"/>
      <c r="AF533" s="394"/>
      <c r="AG533" s="394"/>
      <c r="AH533" s="391"/>
      <c r="AI533" s="394"/>
      <c r="AJ533" s="394"/>
      <c r="AK533" s="391"/>
      <c r="AL533" s="394"/>
      <c r="AM533" s="394"/>
      <c r="AN533" s="391"/>
      <c r="AO533" s="394"/>
      <c r="AP533" s="394"/>
      <c r="AQ533" s="391"/>
      <c r="AR533" s="394"/>
      <c r="AS533" s="394"/>
      <c r="AT533" s="391"/>
      <c r="AU533" s="394"/>
      <c r="AV533" s="394"/>
      <c r="AW533" s="391"/>
      <c r="AX533" s="394"/>
      <c r="AY533" s="394"/>
      <c r="AZ533" s="391"/>
      <c r="BA533" s="394"/>
      <c r="BB533" s="394"/>
      <c r="BC533" s="391"/>
      <c r="BD533" s="394"/>
      <c r="BE533" s="394"/>
      <c r="BF533" s="391"/>
      <c r="BG533" s="394"/>
      <c r="BH533" s="394"/>
      <c r="BI533" s="391"/>
      <c r="BJ533" s="394"/>
      <c r="BK533" s="394"/>
      <c r="BL533" s="394"/>
      <c r="BM533" s="407"/>
    </row>
    <row r="534" spans="6:65" x14ac:dyDescent="0.25">
      <c r="F534" s="394"/>
      <c r="G534" s="391"/>
      <c r="H534" s="394"/>
      <c r="I534" s="394"/>
      <c r="J534" s="391"/>
      <c r="K534" s="406"/>
      <c r="L534" s="406"/>
      <c r="M534" s="391"/>
      <c r="N534" s="394"/>
      <c r="O534" s="394"/>
      <c r="P534" s="391"/>
      <c r="Q534" s="394"/>
      <c r="R534" s="394"/>
      <c r="S534" s="391"/>
      <c r="T534" s="394"/>
      <c r="U534" s="394"/>
      <c r="V534" s="391"/>
      <c r="W534" s="394"/>
      <c r="X534" s="394"/>
      <c r="Y534" s="391"/>
      <c r="Z534" s="394"/>
      <c r="AA534" s="394"/>
      <c r="AB534" s="391"/>
      <c r="AC534" s="394"/>
      <c r="AD534" s="394"/>
      <c r="AE534" s="391"/>
      <c r="AF534" s="394"/>
      <c r="AG534" s="394"/>
      <c r="AH534" s="391"/>
      <c r="AI534" s="394"/>
      <c r="AJ534" s="394"/>
      <c r="AK534" s="391"/>
      <c r="AL534" s="394"/>
      <c r="AM534" s="394"/>
      <c r="AN534" s="391"/>
      <c r="AO534" s="394"/>
      <c r="AP534" s="394"/>
      <c r="AQ534" s="391"/>
      <c r="AR534" s="394"/>
      <c r="AS534" s="394"/>
      <c r="AT534" s="391"/>
      <c r="AU534" s="394"/>
      <c r="AV534" s="394"/>
      <c r="AW534" s="391"/>
      <c r="AX534" s="394"/>
      <c r="AY534" s="394"/>
      <c r="AZ534" s="391"/>
      <c r="BA534" s="394"/>
      <c r="BB534" s="394"/>
      <c r="BC534" s="391"/>
      <c r="BD534" s="394"/>
      <c r="BE534" s="394"/>
      <c r="BF534" s="391"/>
      <c r="BG534" s="394"/>
      <c r="BH534" s="394"/>
      <c r="BI534" s="391"/>
      <c r="BJ534" s="394"/>
      <c r="BK534" s="394"/>
      <c r="BL534" s="394"/>
      <c r="BM534" s="407"/>
    </row>
    <row r="535" spans="6:65" x14ac:dyDescent="0.25">
      <c r="F535" s="394"/>
      <c r="G535" s="391"/>
      <c r="H535" s="394"/>
      <c r="I535" s="394"/>
      <c r="J535" s="391"/>
      <c r="K535" s="406"/>
      <c r="L535" s="406"/>
      <c r="M535" s="391"/>
      <c r="N535" s="394"/>
      <c r="O535" s="394"/>
      <c r="P535" s="391"/>
      <c r="Q535" s="394"/>
      <c r="R535" s="394"/>
      <c r="S535" s="391"/>
      <c r="T535" s="394"/>
      <c r="U535" s="394"/>
      <c r="V535" s="391"/>
      <c r="W535" s="394"/>
      <c r="X535" s="394"/>
      <c r="Y535" s="391"/>
      <c r="Z535" s="394"/>
      <c r="AA535" s="394"/>
      <c r="AB535" s="391"/>
      <c r="AC535" s="394"/>
      <c r="AD535" s="394"/>
      <c r="AE535" s="391"/>
      <c r="AF535" s="394"/>
      <c r="AG535" s="394"/>
      <c r="AH535" s="391"/>
      <c r="AI535" s="394"/>
      <c r="AJ535" s="394"/>
      <c r="AK535" s="391"/>
      <c r="AL535" s="394"/>
      <c r="AM535" s="394"/>
      <c r="AN535" s="391"/>
      <c r="AO535" s="394"/>
      <c r="AP535" s="394"/>
      <c r="AQ535" s="391"/>
      <c r="AR535" s="394"/>
      <c r="AS535" s="394"/>
      <c r="AT535" s="391"/>
      <c r="AU535" s="394"/>
      <c r="AV535" s="394"/>
      <c r="AW535" s="391"/>
      <c r="AX535" s="394"/>
      <c r="AY535" s="394"/>
      <c r="AZ535" s="391"/>
      <c r="BA535" s="394"/>
      <c r="BB535" s="394"/>
      <c r="BC535" s="391"/>
      <c r="BD535" s="394"/>
      <c r="BE535" s="394"/>
      <c r="BF535" s="391"/>
      <c r="BG535" s="394"/>
      <c r="BH535" s="394"/>
      <c r="BI535" s="391"/>
      <c r="BJ535" s="394"/>
      <c r="BK535" s="394"/>
      <c r="BL535" s="394"/>
      <c r="BM535" s="407"/>
    </row>
    <row r="536" spans="6:65" x14ac:dyDescent="0.25">
      <c r="F536" s="394"/>
      <c r="G536" s="391"/>
      <c r="H536" s="394"/>
      <c r="I536" s="394"/>
      <c r="J536" s="391"/>
      <c r="K536" s="406"/>
      <c r="L536" s="406"/>
      <c r="M536" s="391"/>
      <c r="N536" s="394"/>
      <c r="O536" s="394"/>
      <c r="P536" s="391"/>
      <c r="Q536" s="394"/>
      <c r="R536" s="394"/>
      <c r="S536" s="391"/>
      <c r="T536" s="394"/>
      <c r="U536" s="394"/>
      <c r="V536" s="391"/>
      <c r="W536" s="394"/>
      <c r="X536" s="394"/>
      <c r="Y536" s="391"/>
      <c r="Z536" s="394"/>
      <c r="AA536" s="394"/>
      <c r="AB536" s="391"/>
      <c r="AC536" s="394"/>
      <c r="AD536" s="394"/>
      <c r="AE536" s="391"/>
      <c r="AF536" s="394"/>
      <c r="AG536" s="394"/>
      <c r="AH536" s="391"/>
      <c r="AI536" s="394"/>
      <c r="AJ536" s="394"/>
      <c r="AK536" s="391"/>
      <c r="AL536" s="394"/>
      <c r="AM536" s="394"/>
      <c r="AN536" s="391"/>
      <c r="AO536" s="394"/>
      <c r="AP536" s="394"/>
      <c r="AQ536" s="391"/>
      <c r="AR536" s="394"/>
      <c r="AS536" s="394"/>
      <c r="AT536" s="391"/>
      <c r="AU536" s="394"/>
      <c r="AV536" s="394"/>
      <c r="AW536" s="391"/>
      <c r="AX536" s="394"/>
      <c r="AY536" s="394"/>
      <c r="AZ536" s="391"/>
      <c r="BA536" s="394"/>
      <c r="BB536" s="394"/>
      <c r="BC536" s="391"/>
      <c r="BD536" s="394"/>
      <c r="BE536" s="394"/>
      <c r="BF536" s="391"/>
      <c r="BG536" s="394"/>
      <c r="BH536" s="394"/>
      <c r="BI536" s="391"/>
      <c r="BJ536" s="394"/>
      <c r="BK536" s="394"/>
      <c r="BL536" s="394"/>
      <c r="BM536" s="407"/>
    </row>
    <row r="537" spans="6:65" x14ac:dyDescent="0.25">
      <c r="F537" s="394"/>
      <c r="G537" s="391"/>
      <c r="H537" s="394"/>
      <c r="I537" s="394"/>
      <c r="J537" s="391"/>
      <c r="K537" s="406"/>
      <c r="L537" s="406"/>
      <c r="M537" s="391"/>
      <c r="N537" s="394"/>
      <c r="O537" s="394"/>
      <c r="P537" s="391"/>
      <c r="Q537" s="394"/>
      <c r="R537" s="394"/>
      <c r="S537" s="391"/>
      <c r="T537" s="394"/>
      <c r="U537" s="394"/>
      <c r="V537" s="391"/>
      <c r="W537" s="394"/>
      <c r="X537" s="394"/>
      <c r="Y537" s="391"/>
      <c r="Z537" s="394"/>
      <c r="AA537" s="394"/>
      <c r="AB537" s="391"/>
      <c r="AC537" s="394"/>
      <c r="AD537" s="394"/>
      <c r="AE537" s="391"/>
      <c r="AF537" s="394"/>
      <c r="AG537" s="394"/>
      <c r="AH537" s="391"/>
      <c r="AI537" s="394"/>
      <c r="AJ537" s="394"/>
      <c r="AK537" s="391"/>
      <c r="AL537" s="394"/>
      <c r="AM537" s="394"/>
      <c r="AN537" s="391"/>
      <c r="AO537" s="394"/>
      <c r="AP537" s="394"/>
      <c r="AQ537" s="391"/>
      <c r="AR537" s="394"/>
      <c r="AS537" s="394"/>
      <c r="AT537" s="391"/>
      <c r="AU537" s="394"/>
      <c r="AV537" s="394"/>
      <c r="AW537" s="391"/>
      <c r="AX537" s="394"/>
      <c r="AY537" s="394"/>
      <c r="AZ537" s="391"/>
      <c r="BA537" s="394"/>
      <c r="BB537" s="394"/>
      <c r="BC537" s="391"/>
      <c r="BD537" s="394"/>
      <c r="BE537" s="394"/>
      <c r="BF537" s="391"/>
      <c r="BG537" s="394"/>
      <c r="BH537" s="394"/>
      <c r="BI537" s="391"/>
      <c r="BJ537" s="394"/>
      <c r="BK537" s="394"/>
      <c r="BL537" s="394"/>
      <c r="BM537" s="407"/>
    </row>
    <row r="538" spans="6:65" x14ac:dyDescent="0.25">
      <c r="F538" s="394"/>
      <c r="G538" s="391"/>
      <c r="H538" s="394"/>
      <c r="I538" s="394"/>
      <c r="J538" s="391"/>
      <c r="K538" s="406"/>
      <c r="L538" s="406"/>
      <c r="M538" s="391"/>
      <c r="N538" s="394"/>
      <c r="O538" s="394"/>
      <c r="P538" s="391"/>
      <c r="Q538" s="394"/>
      <c r="R538" s="394"/>
      <c r="S538" s="391"/>
      <c r="T538" s="394"/>
      <c r="U538" s="394"/>
      <c r="V538" s="391"/>
      <c r="W538" s="394"/>
      <c r="X538" s="394"/>
      <c r="Y538" s="391"/>
      <c r="Z538" s="394"/>
      <c r="AA538" s="394"/>
      <c r="AB538" s="391"/>
      <c r="AC538" s="394"/>
      <c r="AD538" s="394"/>
      <c r="AE538" s="391"/>
      <c r="AF538" s="394"/>
      <c r="AG538" s="394"/>
      <c r="AH538" s="391"/>
      <c r="AI538" s="394"/>
      <c r="AJ538" s="394"/>
      <c r="AK538" s="391"/>
      <c r="AL538" s="394"/>
      <c r="AM538" s="394"/>
      <c r="AN538" s="391"/>
      <c r="AO538" s="394"/>
      <c r="AP538" s="394"/>
      <c r="AQ538" s="391"/>
      <c r="AR538" s="394"/>
      <c r="AS538" s="394"/>
      <c r="AT538" s="391"/>
      <c r="AU538" s="394"/>
      <c r="AV538" s="394"/>
      <c r="AW538" s="391"/>
      <c r="AX538" s="394"/>
      <c r="AY538" s="394"/>
      <c r="AZ538" s="391"/>
      <c r="BA538" s="394"/>
      <c r="BB538" s="394"/>
      <c r="BC538" s="391"/>
      <c r="BD538" s="394"/>
      <c r="BE538" s="394"/>
      <c r="BF538" s="391"/>
      <c r="BG538" s="394"/>
      <c r="BH538" s="394"/>
      <c r="BI538" s="391"/>
      <c r="BJ538" s="394"/>
      <c r="BK538" s="394"/>
      <c r="BL538" s="394"/>
      <c r="BM538" s="407"/>
    </row>
    <row r="539" spans="6:65" x14ac:dyDescent="0.25">
      <c r="F539" s="394"/>
      <c r="G539" s="391"/>
      <c r="H539" s="394"/>
      <c r="I539" s="394"/>
      <c r="J539" s="391"/>
      <c r="K539" s="406"/>
      <c r="L539" s="406"/>
      <c r="M539" s="391"/>
      <c r="N539" s="394"/>
      <c r="O539" s="394"/>
      <c r="P539" s="391"/>
      <c r="Q539" s="394"/>
      <c r="R539" s="394"/>
      <c r="S539" s="391"/>
      <c r="T539" s="394"/>
      <c r="U539" s="394"/>
      <c r="V539" s="391"/>
      <c r="W539" s="394"/>
      <c r="X539" s="394"/>
      <c r="Y539" s="391"/>
      <c r="Z539" s="394"/>
      <c r="AA539" s="394"/>
      <c r="AB539" s="391"/>
      <c r="AC539" s="394"/>
      <c r="AD539" s="394"/>
      <c r="AE539" s="391"/>
      <c r="AF539" s="394"/>
      <c r="AG539" s="394"/>
      <c r="AH539" s="391"/>
      <c r="AI539" s="394"/>
      <c r="AJ539" s="394"/>
      <c r="AK539" s="391"/>
      <c r="AL539" s="394"/>
      <c r="AM539" s="394"/>
      <c r="AN539" s="391"/>
      <c r="AO539" s="394"/>
      <c r="AP539" s="394"/>
      <c r="AQ539" s="391"/>
      <c r="AR539" s="394"/>
      <c r="AS539" s="394"/>
      <c r="AT539" s="391"/>
      <c r="AU539" s="394"/>
      <c r="AV539" s="394"/>
      <c r="AW539" s="391"/>
      <c r="AX539" s="394"/>
      <c r="AY539" s="394"/>
      <c r="AZ539" s="391"/>
      <c r="BA539" s="394"/>
      <c r="BB539" s="394"/>
      <c r="BC539" s="391"/>
      <c r="BD539" s="394"/>
      <c r="BE539" s="394"/>
      <c r="BF539" s="391"/>
      <c r="BG539" s="394"/>
      <c r="BH539" s="394"/>
      <c r="BI539" s="391"/>
      <c r="BJ539" s="394"/>
      <c r="BK539" s="394"/>
      <c r="BL539" s="394"/>
      <c r="BM539" s="407"/>
    </row>
    <row r="540" spans="6:65" x14ac:dyDescent="0.25">
      <c r="F540" s="394"/>
      <c r="G540" s="391"/>
      <c r="H540" s="394"/>
      <c r="I540" s="394"/>
      <c r="J540" s="391"/>
      <c r="K540" s="406"/>
      <c r="L540" s="406"/>
      <c r="M540" s="391"/>
      <c r="N540" s="394"/>
      <c r="O540" s="394"/>
      <c r="P540" s="391"/>
      <c r="Q540" s="394"/>
      <c r="R540" s="394"/>
      <c r="S540" s="391"/>
      <c r="T540" s="394"/>
      <c r="U540" s="394"/>
      <c r="V540" s="391"/>
      <c r="W540" s="394"/>
      <c r="X540" s="394"/>
      <c r="Y540" s="391"/>
      <c r="Z540" s="394"/>
      <c r="AA540" s="394"/>
      <c r="AB540" s="391"/>
      <c r="AC540" s="394"/>
      <c r="AD540" s="394"/>
      <c r="AE540" s="391"/>
      <c r="AF540" s="394"/>
      <c r="AG540" s="394"/>
      <c r="AH540" s="391"/>
      <c r="AI540" s="394"/>
      <c r="AJ540" s="394"/>
      <c r="AK540" s="391"/>
      <c r="AL540" s="394"/>
      <c r="AM540" s="394"/>
      <c r="AN540" s="391"/>
      <c r="AO540" s="394"/>
      <c r="AP540" s="394"/>
      <c r="AQ540" s="391"/>
      <c r="AR540" s="394"/>
      <c r="AS540" s="394"/>
      <c r="AT540" s="391"/>
      <c r="AU540" s="394"/>
      <c r="AV540" s="394"/>
      <c r="AW540" s="391"/>
      <c r="AX540" s="394"/>
      <c r="AY540" s="394"/>
      <c r="AZ540" s="391"/>
      <c r="BA540" s="394"/>
      <c r="BB540" s="394"/>
      <c r="BC540" s="391"/>
      <c r="BD540" s="394"/>
      <c r="BE540" s="394"/>
      <c r="BF540" s="391"/>
      <c r="BG540" s="394"/>
      <c r="BH540" s="394"/>
      <c r="BI540" s="391"/>
      <c r="BJ540" s="394"/>
      <c r="BK540" s="394"/>
      <c r="BL540" s="394"/>
      <c r="BM540" s="407"/>
    </row>
    <row r="541" spans="6:65" x14ac:dyDescent="0.25">
      <c r="F541" s="394"/>
      <c r="G541" s="391"/>
      <c r="H541" s="394"/>
      <c r="I541" s="394"/>
      <c r="J541" s="391"/>
      <c r="K541" s="406"/>
      <c r="L541" s="406"/>
      <c r="M541" s="391"/>
      <c r="N541" s="394"/>
      <c r="O541" s="394"/>
      <c r="P541" s="391"/>
      <c r="Q541" s="394"/>
      <c r="R541" s="394"/>
      <c r="S541" s="391"/>
      <c r="T541" s="394"/>
      <c r="U541" s="394"/>
      <c r="V541" s="391"/>
      <c r="W541" s="394"/>
      <c r="X541" s="394"/>
      <c r="Y541" s="391"/>
      <c r="Z541" s="394"/>
      <c r="AA541" s="394"/>
      <c r="AB541" s="391"/>
      <c r="AC541" s="394"/>
      <c r="AD541" s="394"/>
      <c r="AE541" s="391"/>
      <c r="AF541" s="394"/>
      <c r="AG541" s="394"/>
      <c r="AH541" s="391"/>
      <c r="AI541" s="394"/>
      <c r="AJ541" s="394"/>
      <c r="AK541" s="391"/>
      <c r="AL541" s="394"/>
      <c r="AM541" s="394"/>
      <c r="AN541" s="391"/>
      <c r="AO541" s="394"/>
      <c r="AP541" s="394"/>
      <c r="AQ541" s="391"/>
      <c r="AR541" s="394"/>
      <c r="AS541" s="394"/>
      <c r="AT541" s="391"/>
      <c r="AU541" s="394"/>
      <c r="AV541" s="394"/>
      <c r="AW541" s="391"/>
      <c r="AX541" s="394"/>
      <c r="AY541" s="394"/>
      <c r="AZ541" s="391"/>
      <c r="BA541" s="394"/>
      <c r="BB541" s="394"/>
      <c r="BC541" s="391"/>
      <c r="BD541" s="394"/>
      <c r="BE541" s="394"/>
      <c r="BF541" s="391"/>
      <c r="BG541" s="394"/>
      <c r="BH541" s="394"/>
      <c r="BI541" s="391"/>
      <c r="BJ541" s="394"/>
      <c r="BK541" s="394"/>
      <c r="BL541" s="394"/>
      <c r="BM541" s="407"/>
    </row>
    <row r="542" spans="6:65" x14ac:dyDescent="0.25">
      <c r="F542" s="394"/>
      <c r="G542" s="391"/>
      <c r="H542" s="394"/>
      <c r="I542" s="394"/>
      <c r="J542" s="391"/>
      <c r="K542" s="406"/>
      <c r="L542" s="406"/>
      <c r="M542" s="391"/>
      <c r="N542" s="394"/>
      <c r="O542" s="394"/>
      <c r="P542" s="391"/>
      <c r="Q542" s="394"/>
      <c r="R542" s="394"/>
      <c r="S542" s="391"/>
      <c r="T542" s="394"/>
      <c r="U542" s="394"/>
      <c r="V542" s="391"/>
      <c r="W542" s="394"/>
      <c r="X542" s="394"/>
      <c r="Y542" s="391"/>
      <c r="Z542" s="394"/>
      <c r="AA542" s="394"/>
      <c r="AB542" s="391"/>
      <c r="AC542" s="394"/>
      <c r="AD542" s="394"/>
      <c r="AE542" s="391"/>
      <c r="AF542" s="394"/>
      <c r="AG542" s="394"/>
      <c r="AH542" s="391"/>
      <c r="AI542" s="394"/>
      <c r="AJ542" s="394"/>
      <c r="AK542" s="391"/>
      <c r="AL542" s="394"/>
      <c r="AM542" s="394"/>
      <c r="AN542" s="391"/>
      <c r="AO542" s="394"/>
      <c r="AP542" s="394"/>
      <c r="AQ542" s="391"/>
      <c r="AR542" s="394"/>
      <c r="AS542" s="394"/>
      <c r="AT542" s="391"/>
      <c r="AU542" s="394"/>
      <c r="AV542" s="394"/>
      <c r="AW542" s="391"/>
      <c r="AX542" s="394"/>
      <c r="AY542" s="394"/>
      <c r="AZ542" s="391"/>
      <c r="BA542" s="394"/>
      <c r="BB542" s="394"/>
      <c r="BC542" s="391"/>
      <c r="BD542" s="394"/>
      <c r="BE542" s="394"/>
      <c r="BF542" s="391"/>
      <c r="BG542" s="394"/>
      <c r="BH542" s="394"/>
      <c r="BI542" s="391"/>
      <c r="BJ542" s="394"/>
      <c r="BK542" s="394"/>
      <c r="BL542" s="394"/>
      <c r="BM542" s="407"/>
    </row>
    <row r="543" spans="6:65" x14ac:dyDescent="0.25">
      <c r="F543" s="394"/>
      <c r="G543" s="391"/>
      <c r="H543" s="394"/>
      <c r="I543" s="394"/>
      <c r="J543" s="391"/>
      <c r="K543" s="406"/>
      <c r="L543" s="406"/>
      <c r="M543" s="391"/>
      <c r="N543" s="394"/>
      <c r="O543" s="394"/>
      <c r="P543" s="391"/>
      <c r="Q543" s="394"/>
      <c r="R543" s="394"/>
      <c r="S543" s="391"/>
      <c r="T543" s="394"/>
      <c r="U543" s="394"/>
      <c r="V543" s="391"/>
      <c r="W543" s="394"/>
      <c r="X543" s="394"/>
      <c r="Y543" s="391"/>
      <c r="Z543" s="394"/>
      <c r="AA543" s="394"/>
      <c r="AB543" s="391"/>
      <c r="AC543" s="394"/>
      <c r="AD543" s="394"/>
      <c r="AE543" s="391"/>
      <c r="AF543" s="394"/>
      <c r="AG543" s="394"/>
      <c r="AH543" s="391"/>
      <c r="AI543" s="394"/>
      <c r="AJ543" s="394"/>
      <c r="AK543" s="391"/>
      <c r="AL543" s="394"/>
      <c r="AM543" s="394"/>
      <c r="AN543" s="391"/>
      <c r="AO543" s="394"/>
      <c r="AP543" s="394"/>
      <c r="AQ543" s="391"/>
      <c r="AR543" s="394"/>
      <c r="AS543" s="394"/>
      <c r="AT543" s="391"/>
      <c r="AU543" s="394"/>
      <c r="AV543" s="394"/>
      <c r="AW543" s="391"/>
      <c r="AX543" s="394"/>
      <c r="AY543" s="394"/>
      <c r="AZ543" s="391"/>
      <c r="BA543" s="394"/>
      <c r="BB543" s="394"/>
      <c r="BC543" s="391"/>
      <c r="BD543" s="394"/>
      <c r="BE543" s="394"/>
      <c r="BF543" s="391"/>
      <c r="BG543" s="394"/>
      <c r="BH543" s="394"/>
      <c r="BI543" s="391"/>
      <c r="BJ543" s="394"/>
      <c r="BK543" s="394"/>
      <c r="BL543" s="394"/>
      <c r="BM543" s="407"/>
    </row>
    <row r="544" spans="6:65" x14ac:dyDescent="0.25">
      <c r="F544" s="394"/>
      <c r="G544" s="391"/>
      <c r="H544" s="394"/>
      <c r="I544" s="394"/>
      <c r="J544" s="391"/>
      <c r="K544" s="406"/>
      <c r="L544" s="406"/>
      <c r="M544" s="391"/>
      <c r="N544" s="394"/>
      <c r="O544" s="394"/>
      <c r="P544" s="391"/>
      <c r="Q544" s="394"/>
      <c r="R544" s="394"/>
      <c r="S544" s="391"/>
      <c r="T544" s="394"/>
      <c r="U544" s="394"/>
      <c r="V544" s="391"/>
      <c r="W544" s="394"/>
      <c r="X544" s="394"/>
      <c r="Y544" s="391"/>
      <c r="Z544" s="394"/>
      <c r="AA544" s="394"/>
      <c r="AB544" s="391"/>
      <c r="AC544" s="394"/>
      <c r="AD544" s="394"/>
      <c r="AE544" s="391"/>
      <c r="AF544" s="394"/>
      <c r="AG544" s="394"/>
      <c r="AH544" s="391"/>
      <c r="AI544" s="394"/>
      <c r="AJ544" s="394"/>
      <c r="AK544" s="391"/>
      <c r="AL544" s="394"/>
      <c r="AM544" s="394"/>
      <c r="AN544" s="391"/>
      <c r="AO544" s="394"/>
      <c r="AP544" s="394"/>
      <c r="AQ544" s="391"/>
      <c r="AR544" s="394"/>
      <c r="AS544" s="394"/>
      <c r="AT544" s="391"/>
      <c r="AU544" s="394"/>
      <c r="AV544" s="394"/>
      <c r="AW544" s="391"/>
      <c r="AX544" s="394"/>
      <c r="AY544" s="394"/>
      <c r="AZ544" s="391"/>
      <c r="BA544" s="394"/>
      <c r="BB544" s="394"/>
      <c r="BC544" s="391"/>
      <c r="BD544" s="394"/>
      <c r="BE544" s="394"/>
      <c r="BF544" s="391"/>
      <c r="BG544" s="394"/>
      <c r="BH544" s="394"/>
      <c r="BI544" s="391"/>
      <c r="BJ544" s="394"/>
      <c r="BK544" s="394"/>
      <c r="BL544" s="394"/>
      <c r="BM544" s="407"/>
    </row>
    <row r="545" spans="6:65" x14ac:dyDescent="0.25">
      <c r="F545" s="394"/>
      <c r="G545" s="391"/>
      <c r="H545" s="394"/>
      <c r="I545" s="394"/>
      <c r="J545" s="391"/>
      <c r="K545" s="406"/>
      <c r="L545" s="406"/>
      <c r="M545" s="391"/>
      <c r="N545" s="394"/>
      <c r="O545" s="394"/>
      <c r="P545" s="391"/>
      <c r="Q545" s="394"/>
      <c r="R545" s="394"/>
      <c r="S545" s="391"/>
      <c r="T545" s="394"/>
      <c r="U545" s="394"/>
      <c r="V545" s="391"/>
      <c r="W545" s="394"/>
      <c r="X545" s="394"/>
      <c r="Y545" s="391"/>
      <c r="Z545" s="394"/>
      <c r="AA545" s="394"/>
      <c r="AB545" s="391"/>
      <c r="AC545" s="394"/>
      <c r="AD545" s="394"/>
      <c r="AE545" s="391"/>
      <c r="AF545" s="394"/>
      <c r="AG545" s="394"/>
      <c r="AH545" s="391"/>
      <c r="AI545" s="394"/>
      <c r="AJ545" s="394"/>
      <c r="AK545" s="391"/>
      <c r="AL545" s="394"/>
      <c r="AM545" s="394"/>
      <c r="AN545" s="391"/>
      <c r="AO545" s="394"/>
      <c r="AP545" s="394"/>
      <c r="AQ545" s="391"/>
      <c r="AR545" s="394"/>
      <c r="AS545" s="394"/>
      <c r="AT545" s="391"/>
      <c r="AU545" s="394"/>
      <c r="AV545" s="394"/>
      <c r="AW545" s="391"/>
      <c r="AX545" s="394"/>
      <c r="AY545" s="394"/>
      <c r="AZ545" s="391"/>
      <c r="BA545" s="394"/>
      <c r="BB545" s="394"/>
      <c r="BC545" s="391"/>
      <c r="BD545" s="394"/>
      <c r="BE545" s="394"/>
      <c r="BF545" s="391"/>
      <c r="BG545" s="394"/>
      <c r="BH545" s="394"/>
      <c r="BI545" s="391"/>
      <c r="BJ545" s="394"/>
      <c r="BK545" s="394"/>
      <c r="BL545" s="394"/>
      <c r="BM545" s="407"/>
    </row>
    <row r="546" spans="6:65" x14ac:dyDescent="0.25">
      <c r="F546" s="394"/>
      <c r="G546" s="391"/>
      <c r="H546" s="394"/>
      <c r="I546" s="394"/>
      <c r="J546" s="391"/>
      <c r="K546" s="406"/>
      <c r="L546" s="406"/>
      <c r="M546" s="391"/>
      <c r="N546" s="394"/>
      <c r="O546" s="394"/>
      <c r="P546" s="391"/>
      <c r="Q546" s="394"/>
      <c r="R546" s="394"/>
      <c r="S546" s="391"/>
      <c r="T546" s="394"/>
      <c r="U546" s="394"/>
      <c r="V546" s="391"/>
      <c r="W546" s="394"/>
      <c r="X546" s="394"/>
      <c r="Y546" s="391"/>
      <c r="Z546" s="394"/>
      <c r="AA546" s="394"/>
      <c r="AB546" s="391"/>
      <c r="AC546" s="394"/>
      <c r="AD546" s="394"/>
      <c r="AE546" s="391"/>
      <c r="AF546" s="394"/>
      <c r="AG546" s="394"/>
      <c r="AH546" s="391"/>
      <c r="AI546" s="394"/>
      <c r="AJ546" s="394"/>
      <c r="AK546" s="391"/>
      <c r="AL546" s="394"/>
      <c r="AM546" s="394"/>
      <c r="AN546" s="391"/>
      <c r="AO546" s="394"/>
      <c r="AP546" s="394"/>
      <c r="AQ546" s="391"/>
      <c r="AR546" s="394"/>
      <c r="AS546" s="394"/>
      <c r="AT546" s="391"/>
      <c r="AU546" s="394"/>
      <c r="AV546" s="394"/>
      <c r="AW546" s="391"/>
      <c r="AX546" s="394"/>
      <c r="AY546" s="394"/>
      <c r="AZ546" s="391"/>
      <c r="BA546" s="394"/>
      <c r="BB546" s="394"/>
      <c r="BC546" s="391"/>
      <c r="BD546" s="394"/>
      <c r="BE546" s="394"/>
      <c r="BF546" s="391"/>
      <c r="BG546" s="394"/>
      <c r="BH546" s="394"/>
      <c r="BI546" s="391"/>
      <c r="BJ546" s="394"/>
      <c r="BK546" s="394"/>
      <c r="BL546" s="394"/>
      <c r="BM546" s="407"/>
    </row>
    <row r="547" spans="6:65" x14ac:dyDescent="0.25">
      <c r="F547" s="394"/>
      <c r="G547" s="391"/>
      <c r="H547" s="394"/>
      <c r="I547" s="394"/>
      <c r="J547" s="391"/>
      <c r="K547" s="406"/>
      <c r="L547" s="406"/>
      <c r="M547" s="391"/>
      <c r="N547" s="394"/>
      <c r="O547" s="394"/>
      <c r="P547" s="391"/>
      <c r="Q547" s="394"/>
      <c r="R547" s="394"/>
      <c r="S547" s="391"/>
      <c r="T547" s="394"/>
      <c r="U547" s="394"/>
      <c r="V547" s="391"/>
      <c r="W547" s="394"/>
      <c r="X547" s="394"/>
      <c r="Y547" s="391"/>
      <c r="Z547" s="394"/>
      <c r="AA547" s="394"/>
      <c r="AB547" s="391"/>
      <c r="AC547" s="394"/>
      <c r="AD547" s="394"/>
      <c r="AE547" s="391"/>
      <c r="AF547" s="394"/>
      <c r="AG547" s="394"/>
      <c r="AH547" s="391"/>
      <c r="AI547" s="394"/>
      <c r="AJ547" s="394"/>
      <c r="AK547" s="391"/>
      <c r="AL547" s="394"/>
      <c r="AM547" s="394"/>
      <c r="AN547" s="391"/>
      <c r="AO547" s="394"/>
      <c r="AP547" s="394"/>
      <c r="AQ547" s="391"/>
      <c r="AR547" s="394"/>
      <c r="AS547" s="394"/>
      <c r="AT547" s="391"/>
      <c r="AU547" s="394"/>
      <c r="AV547" s="394"/>
      <c r="AW547" s="391"/>
      <c r="AX547" s="394"/>
      <c r="AY547" s="394"/>
      <c r="AZ547" s="391"/>
      <c r="BA547" s="394"/>
      <c r="BB547" s="394"/>
      <c r="BC547" s="391"/>
      <c r="BD547" s="394"/>
      <c r="BE547" s="394"/>
      <c r="BF547" s="391"/>
      <c r="BG547" s="394"/>
      <c r="BH547" s="394"/>
      <c r="BI547" s="391"/>
      <c r="BJ547" s="394"/>
      <c r="BK547" s="394"/>
      <c r="BL547" s="394"/>
      <c r="BM547" s="407"/>
    </row>
    <row r="548" spans="6:65" x14ac:dyDescent="0.25">
      <c r="F548" s="394"/>
      <c r="G548" s="391"/>
      <c r="H548" s="394"/>
      <c r="I548" s="394"/>
      <c r="J548" s="391"/>
      <c r="K548" s="406"/>
      <c r="L548" s="406"/>
      <c r="M548" s="391"/>
      <c r="N548" s="394"/>
      <c r="O548" s="394"/>
      <c r="P548" s="391"/>
      <c r="Q548" s="394"/>
      <c r="R548" s="394"/>
      <c r="S548" s="391"/>
      <c r="T548" s="394"/>
      <c r="U548" s="394"/>
      <c r="V548" s="391"/>
      <c r="W548" s="394"/>
      <c r="X548" s="394"/>
      <c r="Y548" s="391"/>
      <c r="Z548" s="394"/>
      <c r="AA548" s="394"/>
      <c r="AB548" s="391"/>
      <c r="AC548" s="394"/>
      <c r="AD548" s="394"/>
      <c r="AE548" s="391"/>
      <c r="AF548" s="394"/>
      <c r="AG548" s="394"/>
      <c r="AH548" s="391"/>
      <c r="AI548" s="394"/>
      <c r="AJ548" s="394"/>
      <c r="AK548" s="391"/>
      <c r="AL548" s="394"/>
      <c r="AM548" s="394"/>
      <c r="AN548" s="391"/>
      <c r="AO548" s="394"/>
      <c r="AP548" s="394"/>
      <c r="AQ548" s="391"/>
      <c r="AR548" s="394"/>
      <c r="AS548" s="394"/>
      <c r="AT548" s="391"/>
      <c r="AU548" s="394"/>
      <c r="AV548" s="394"/>
      <c r="AW548" s="391"/>
      <c r="AX548" s="394"/>
      <c r="AY548" s="394"/>
      <c r="AZ548" s="391"/>
      <c r="BA548" s="394"/>
      <c r="BB548" s="394"/>
      <c r="BC548" s="391"/>
      <c r="BD548" s="394"/>
      <c r="BE548" s="394"/>
      <c r="BF548" s="391"/>
      <c r="BG548" s="394"/>
      <c r="BH548" s="394"/>
      <c r="BI548" s="391"/>
      <c r="BJ548" s="394"/>
      <c r="BK548" s="394"/>
      <c r="BL548" s="394"/>
      <c r="BM548" s="407"/>
    </row>
    <row r="549" spans="6:65" x14ac:dyDescent="0.25">
      <c r="F549" s="394"/>
      <c r="G549" s="391"/>
      <c r="H549" s="394"/>
      <c r="I549" s="394"/>
      <c r="J549" s="391"/>
      <c r="K549" s="406"/>
      <c r="L549" s="406"/>
      <c r="M549" s="391"/>
      <c r="N549" s="394"/>
      <c r="O549" s="394"/>
      <c r="P549" s="391"/>
      <c r="Q549" s="394"/>
      <c r="R549" s="394"/>
      <c r="S549" s="391"/>
      <c r="T549" s="394"/>
      <c r="U549" s="394"/>
      <c r="V549" s="391"/>
      <c r="W549" s="394"/>
      <c r="X549" s="394"/>
      <c r="Y549" s="391"/>
      <c r="Z549" s="394"/>
      <c r="AA549" s="394"/>
      <c r="AB549" s="391"/>
      <c r="AC549" s="394"/>
      <c r="AD549" s="394"/>
      <c r="AE549" s="391"/>
      <c r="AF549" s="394"/>
      <c r="AG549" s="394"/>
      <c r="AH549" s="391"/>
      <c r="AI549" s="394"/>
      <c r="AJ549" s="394"/>
      <c r="AK549" s="391"/>
      <c r="AL549" s="394"/>
      <c r="AM549" s="394"/>
      <c r="AN549" s="391"/>
      <c r="AO549" s="394"/>
      <c r="AP549" s="394"/>
      <c r="AQ549" s="391"/>
      <c r="AR549" s="394"/>
      <c r="AS549" s="394"/>
      <c r="AT549" s="391"/>
      <c r="AU549" s="394"/>
      <c r="AV549" s="394"/>
      <c r="AW549" s="391"/>
      <c r="AX549" s="394"/>
      <c r="AY549" s="394"/>
      <c r="AZ549" s="391"/>
      <c r="BA549" s="394"/>
      <c r="BB549" s="394"/>
      <c r="BC549" s="391"/>
      <c r="BD549" s="394"/>
      <c r="BE549" s="394"/>
      <c r="BF549" s="391"/>
      <c r="BG549" s="394"/>
      <c r="BH549" s="394"/>
      <c r="BI549" s="391"/>
      <c r="BJ549" s="394"/>
      <c r="BK549" s="394"/>
      <c r="BL549" s="394"/>
      <c r="BM549" s="407"/>
    </row>
    <row r="550" spans="6:65" x14ac:dyDescent="0.25">
      <c r="F550" s="394"/>
      <c r="G550" s="391"/>
      <c r="H550" s="394"/>
      <c r="I550" s="394"/>
      <c r="J550" s="391"/>
      <c r="K550" s="406"/>
      <c r="L550" s="406"/>
      <c r="M550" s="391"/>
      <c r="N550" s="394"/>
      <c r="O550" s="394"/>
      <c r="P550" s="391"/>
      <c r="Q550" s="394"/>
      <c r="R550" s="394"/>
      <c r="S550" s="391"/>
      <c r="T550" s="394"/>
      <c r="U550" s="394"/>
      <c r="V550" s="391"/>
      <c r="W550" s="394"/>
      <c r="X550" s="394"/>
      <c r="Y550" s="391"/>
      <c r="Z550" s="394"/>
      <c r="AA550" s="394"/>
      <c r="AB550" s="391"/>
      <c r="AC550" s="394"/>
      <c r="AD550" s="394"/>
      <c r="AE550" s="391"/>
      <c r="AF550" s="394"/>
      <c r="AG550" s="394"/>
      <c r="AH550" s="391"/>
      <c r="AI550" s="394"/>
      <c r="AJ550" s="394"/>
      <c r="AK550" s="391"/>
      <c r="AL550" s="394"/>
      <c r="AM550" s="394"/>
      <c r="AN550" s="391"/>
      <c r="AO550" s="394"/>
      <c r="AP550" s="394"/>
      <c r="AQ550" s="391"/>
      <c r="AR550" s="394"/>
      <c r="AS550" s="394"/>
      <c r="AT550" s="391"/>
      <c r="AU550" s="394"/>
      <c r="AV550" s="394"/>
      <c r="AW550" s="391"/>
      <c r="AX550" s="394"/>
      <c r="AY550" s="394"/>
      <c r="AZ550" s="391"/>
      <c r="BA550" s="394"/>
      <c r="BB550" s="394"/>
      <c r="BC550" s="391"/>
      <c r="BD550" s="394"/>
      <c r="BE550" s="394"/>
      <c r="BF550" s="391"/>
      <c r="BG550" s="394"/>
      <c r="BH550" s="394"/>
      <c r="BI550" s="391"/>
      <c r="BJ550" s="394"/>
      <c r="BK550" s="394"/>
      <c r="BL550" s="394"/>
      <c r="BM550" s="407"/>
    </row>
    <row r="551" spans="6:65" x14ac:dyDescent="0.25">
      <c r="F551" s="394"/>
      <c r="G551" s="391"/>
      <c r="H551" s="394"/>
      <c r="I551" s="394"/>
      <c r="J551" s="391"/>
      <c r="K551" s="406"/>
      <c r="L551" s="406"/>
      <c r="M551" s="391"/>
      <c r="N551" s="394"/>
      <c r="O551" s="394"/>
      <c r="P551" s="391"/>
      <c r="Q551" s="394"/>
      <c r="R551" s="394"/>
      <c r="S551" s="391"/>
      <c r="T551" s="394"/>
      <c r="U551" s="394"/>
      <c r="V551" s="391"/>
      <c r="W551" s="394"/>
      <c r="X551" s="394"/>
      <c r="Y551" s="391"/>
      <c r="Z551" s="394"/>
      <c r="AA551" s="394"/>
      <c r="AB551" s="391"/>
      <c r="AC551" s="394"/>
      <c r="AD551" s="394"/>
      <c r="AE551" s="391"/>
      <c r="AF551" s="394"/>
      <c r="AG551" s="394"/>
      <c r="AH551" s="391"/>
      <c r="AI551" s="394"/>
      <c r="AJ551" s="394"/>
      <c r="AK551" s="391"/>
      <c r="AL551" s="394"/>
      <c r="AM551" s="394"/>
      <c r="AN551" s="391"/>
      <c r="AO551" s="394"/>
      <c r="AP551" s="394"/>
      <c r="AQ551" s="391"/>
      <c r="AR551" s="394"/>
      <c r="AS551" s="394"/>
      <c r="AT551" s="391"/>
      <c r="AU551" s="394"/>
      <c r="AV551" s="394"/>
      <c r="AW551" s="391"/>
      <c r="AX551" s="394"/>
      <c r="AY551" s="394"/>
      <c r="AZ551" s="391"/>
      <c r="BA551" s="394"/>
      <c r="BB551" s="394"/>
      <c r="BC551" s="391"/>
      <c r="BD551" s="394"/>
      <c r="BE551" s="394"/>
      <c r="BF551" s="391"/>
      <c r="BG551" s="394"/>
      <c r="BH551" s="394"/>
      <c r="BI551" s="391"/>
      <c r="BJ551" s="394"/>
      <c r="BK551" s="394"/>
      <c r="BL551" s="394"/>
      <c r="BM551" s="407"/>
    </row>
    <row r="552" spans="6:65" x14ac:dyDescent="0.25">
      <c r="F552" s="394"/>
      <c r="G552" s="391"/>
      <c r="H552" s="394"/>
      <c r="I552" s="394"/>
      <c r="J552" s="391"/>
      <c r="K552" s="406"/>
      <c r="L552" s="406"/>
      <c r="M552" s="391"/>
      <c r="N552" s="394"/>
      <c r="O552" s="394"/>
      <c r="P552" s="391"/>
      <c r="Q552" s="394"/>
      <c r="R552" s="394"/>
      <c r="S552" s="391"/>
      <c r="T552" s="394"/>
      <c r="U552" s="394"/>
      <c r="V552" s="391"/>
      <c r="W552" s="394"/>
      <c r="X552" s="394"/>
      <c r="Y552" s="391"/>
      <c r="Z552" s="394"/>
      <c r="AA552" s="394"/>
      <c r="AB552" s="391"/>
      <c r="AC552" s="394"/>
      <c r="AD552" s="394"/>
      <c r="AE552" s="391"/>
      <c r="AF552" s="394"/>
      <c r="AG552" s="394"/>
      <c r="AH552" s="391"/>
      <c r="AI552" s="394"/>
      <c r="AJ552" s="394"/>
      <c r="AK552" s="391"/>
      <c r="AL552" s="394"/>
      <c r="AM552" s="394"/>
      <c r="AN552" s="391"/>
      <c r="AO552" s="394"/>
      <c r="AP552" s="394"/>
      <c r="AQ552" s="391"/>
      <c r="AR552" s="394"/>
      <c r="AS552" s="394"/>
      <c r="AT552" s="391"/>
      <c r="AU552" s="394"/>
      <c r="AV552" s="394"/>
      <c r="AW552" s="391"/>
      <c r="AX552" s="394"/>
      <c r="AY552" s="394"/>
      <c r="AZ552" s="391"/>
      <c r="BA552" s="394"/>
      <c r="BB552" s="394"/>
      <c r="BC552" s="391"/>
      <c r="BD552" s="394"/>
      <c r="BE552" s="394"/>
      <c r="BF552" s="391"/>
      <c r="BG552" s="394"/>
      <c r="BH552" s="394"/>
      <c r="BI552" s="391"/>
      <c r="BJ552" s="394"/>
      <c r="BK552" s="394"/>
      <c r="BL552" s="394"/>
      <c r="BM552" s="407"/>
    </row>
    <row r="553" spans="6:65" x14ac:dyDescent="0.25">
      <c r="F553" s="394"/>
      <c r="G553" s="391"/>
      <c r="H553" s="394"/>
      <c r="I553" s="394"/>
      <c r="J553" s="391"/>
      <c r="K553" s="406"/>
      <c r="L553" s="406"/>
      <c r="M553" s="391"/>
      <c r="N553" s="394"/>
      <c r="O553" s="394"/>
      <c r="P553" s="391"/>
      <c r="Q553" s="394"/>
      <c r="R553" s="394"/>
      <c r="S553" s="391"/>
      <c r="T553" s="394"/>
      <c r="U553" s="394"/>
      <c r="V553" s="391"/>
      <c r="W553" s="394"/>
      <c r="X553" s="394"/>
      <c r="Y553" s="391"/>
      <c r="Z553" s="394"/>
      <c r="AA553" s="394"/>
      <c r="AB553" s="391"/>
      <c r="AC553" s="394"/>
      <c r="AD553" s="394"/>
      <c r="AE553" s="391"/>
      <c r="AF553" s="394"/>
      <c r="AG553" s="394"/>
      <c r="AH553" s="391"/>
      <c r="AI553" s="394"/>
      <c r="AJ553" s="394"/>
      <c r="AK553" s="391"/>
      <c r="AL553" s="394"/>
      <c r="AM553" s="394"/>
      <c r="AN553" s="391"/>
      <c r="AO553" s="394"/>
      <c r="AP553" s="394"/>
      <c r="AQ553" s="391"/>
      <c r="AR553" s="394"/>
      <c r="AS553" s="394"/>
      <c r="AT553" s="391"/>
      <c r="AU553" s="394"/>
      <c r="AV553" s="394"/>
      <c r="AW553" s="391"/>
      <c r="AX553" s="394"/>
      <c r="AY553" s="394"/>
      <c r="AZ553" s="391"/>
      <c r="BA553" s="394"/>
      <c r="BB553" s="394"/>
      <c r="BC553" s="391"/>
      <c r="BD553" s="394"/>
      <c r="BE553" s="394"/>
      <c r="BF553" s="391"/>
      <c r="BG553" s="394"/>
      <c r="BH553" s="394"/>
      <c r="BI553" s="391"/>
      <c r="BJ553" s="394"/>
      <c r="BK553" s="394"/>
      <c r="BL553" s="394"/>
      <c r="BM553" s="407"/>
    </row>
    <row r="554" spans="6:65" x14ac:dyDescent="0.25">
      <c r="F554" s="394"/>
      <c r="G554" s="391"/>
      <c r="H554" s="394"/>
      <c r="I554" s="394"/>
      <c r="J554" s="391"/>
      <c r="K554" s="406"/>
      <c r="L554" s="406"/>
      <c r="M554" s="391"/>
      <c r="N554" s="394"/>
      <c r="O554" s="394"/>
      <c r="P554" s="391"/>
      <c r="Q554" s="394"/>
      <c r="R554" s="394"/>
      <c r="S554" s="391"/>
      <c r="T554" s="394"/>
      <c r="U554" s="394"/>
      <c r="V554" s="391"/>
      <c r="W554" s="394"/>
      <c r="X554" s="394"/>
      <c r="Y554" s="391"/>
      <c r="Z554" s="394"/>
      <c r="AA554" s="394"/>
      <c r="AB554" s="391"/>
      <c r="AC554" s="394"/>
      <c r="AD554" s="394"/>
      <c r="AE554" s="391"/>
      <c r="AF554" s="394"/>
      <c r="AG554" s="394"/>
      <c r="AH554" s="391"/>
      <c r="AI554" s="394"/>
      <c r="AJ554" s="394"/>
      <c r="AK554" s="391"/>
      <c r="AL554" s="394"/>
      <c r="AM554" s="394"/>
      <c r="AN554" s="391"/>
      <c r="AO554" s="394"/>
      <c r="AP554" s="394"/>
      <c r="AQ554" s="391"/>
      <c r="AR554" s="394"/>
      <c r="AS554" s="394"/>
      <c r="AT554" s="391"/>
      <c r="AU554" s="394"/>
      <c r="AV554" s="394"/>
      <c r="AW554" s="391"/>
      <c r="AX554" s="394"/>
      <c r="AY554" s="394"/>
      <c r="AZ554" s="391"/>
      <c r="BA554" s="394"/>
      <c r="BB554" s="394"/>
      <c r="BC554" s="391"/>
      <c r="BD554" s="394"/>
      <c r="BE554" s="394"/>
      <c r="BF554" s="391"/>
      <c r="BG554" s="394"/>
      <c r="BH554" s="394"/>
      <c r="BI554" s="391"/>
      <c r="BJ554" s="394"/>
      <c r="BK554" s="394"/>
      <c r="BL554" s="394"/>
      <c r="BM554" s="407"/>
    </row>
    <row r="555" spans="6:65" x14ac:dyDescent="0.25">
      <c r="F555" s="394"/>
      <c r="G555" s="391"/>
      <c r="H555" s="394"/>
      <c r="I555" s="394"/>
      <c r="J555" s="391"/>
      <c r="K555" s="406"/>
      <c r="L555" s="406"/>
      <c r="M555" s="391"/>
      <c r="N555" s="394"/>
      <c r="O555" s="394"/>
      <c r="P555" s="391"/>
      <c r="Q555" s="394"/>
      <c r="R555" s="394"/>
      <c r="S555" s="391"/>
      <c r="T555" s="394"/>
      <c r="U555" s="394"/>
      <c r="V555" s="391"/>
      <c r="W555" s="394"/>
      <c r="X555" s="394"/>
      <c r="Y555" s="391"/>
      <c r="Z555" s="394"/>
      <c r="AA555" s="394"/>
      <c r="AB555" s="391"/>
      <c r="AC555" s="394"/>
      <c r="AD555" s="394"/>
      <c r="AE555" s="391"/>
      <c r="AF555" s="394"/>
      <c r="AG555" s="394"/>
      <c r="AH555" s="391"/>
      <c r="AI555" s="394"/>
      <c r="AJ555" s="394"/>
      <c r="AK555" s="391"/>
      <c r="AL555" s="394"/>
      <c r="AM555" s="394"/>
      <c r="AN555" s="391"/>
      <c r="AO555" s="394"/>
      <c r="AP555" s="394"/>
      <c r="AQ555" s="391"/>
      <c r="AR555" s="394"/>
      <c r="AS555" s="394"/>
      <c r="AT555" s="391"/>
      <c r="AU555" s="394"/>
      <c r="AV555" s="394"/>
      <c r="AW555" s="391"/>
      <c r="AX555" s="394"/>
      <c r="AY555" s="394"/>
      <c r="AZ555" s="391"/>
      <c r="BA555" s="394"/>
      <c r="BB555" s="394"/>
      <c r="BC555" s="391"/>
      <c r="BD555" s="394"/>
      <c r="BE555" s="394"/>
      <c r="BF555" s="391"/>
      <c r="BG555" s="394"/>
      <c r="BH555" s="394"/>
      <c r="BI555" s="391"/>
      <c r="BJ555" s="394"/>
      <c r="BK555" s="394"/>
      <c r="BL555" s="394"/>
      <c r="BM555" s="407"/>
    </row>
    <row r="556" spans="6:65" x14ac:dyDescent="0.25">
      <c r="F556" s="394"/>
      <c r="G556" s="391"/>
      <c r="H556" s="394"/>
      <c r="I556" s="394"/>
      <c r="J556" s="391"/>
      <c r="K556" s="406"/>
      <c r="L556" s="406"/>
      <c r="M556" s="391"/>
      <c r="N556" s="394"/>
      <c r="O556" s="394"/>
      <c r="P556" s="391"/>
      <c r="Q556" s="394"/>
      <c r="R556" s="394"/>
      <c r="S556" s="391"/>
      <c r="T556" s="394"/>
      <c r="U556" s="394"/>
      <c r="V556" s="391"/>
      <c r="W556" s="394"/>
      <c r="X556" s="394"/>
      <c r="Y556" s="391"/>
      <c r="Z556" s="394"/>
      <c r="AA556" s="394"/>
      <c r="AB556" s="391"/>
      <c r="AC556" s="394"/>
      <c r="AD556" s="394"/>
      <c r="AE556" s="391"/>
      <c r="AF556" s="394"/>
      <c r="AG556" s="394"/>
      <c r="AH556" s="391"/>
      <c r="AI556" s="394"/>
      <c r="AJ556" s="394"/>
      <c r="AK556" s="391"/>
      <c r="AL556" s="394"/>
      <c r="AM556" s="394"/>
      <c r="AN556" s="391"/>
      <c r="AO556" s="394"/>
      <c r="AP556" s="394"/>
      <c r="AQ556" s="391"/>
      <c r="AR556" s="394"/>
      <c r="AS556" s="394"/>
      <c r="AT556" s="391"/>
      <c r="AU556" s="394"/>
      <c r="AV556" s="394"/>
      <c r="AW556" s="391"/>
      <c r="AX556" s="394"/>
      <c r="AY556" s="394"/>
      <c r="AZ556" s="391"/>
      <c r="BA556" s="394"/>
      <c r="BB556" s="394"/>
      <c r="BC556" s="391"/>
      <c r="BD556" s="394"/>
      <c r="BE556" s="394"/>
      <c r="BF556" s="391"/>
      <c r="BG556" s="394"/>
      <c r="BH556" s="394"/>
      <c r="BI556" s="391"/>
      <c r="BJ556" s="394"/>
      <c r="BK556" s="394"/>
      <c r="BL556" s="394"/>
      <c r="BM556" s="407"/>
    </row>
    <row r="557" spans="6:65" x14ac:dyDescent="0.25">
      <c r="F557" s="394"/>
      <c r="G557" s="391"/>
      <c r="H557" s="394"/>
      <c r="I557" s="394"/>
      <c r="J557" s="391"/>
      <c r="K557" s="406"/>
      <c r="L557" s="406"/>
      <c r="M557" s="391"/>
      <c r="N557" s="394"/>
      <c r="O557" s="394"/>
      <c r="P557" s="391"/>
      <c r="Q557" s="394"/>
      <c r="R557" s="394"/>
      <c r="S557" s="391"/>
      <c r="T557" s="394"/>
      <c r="U557" s="394"/>
      <c r="V557" s="391"/>
      <c r="W557" s="394"/>
      <c r="X557" s="394"/>
      <c r="Y557" s="391"/>
      <c r="Z557" s="394"/>
      <c r="AA557" s="394"/>
      <c r="AB557" s="391"/>
      <c r="AC557" s="394"/>
      <c r="AD557" s="394"/>
      <c r="AE557" s="391"/>
      <c r="AF557" s="394"/>
      <c r="AG557" s="394"/>
      <c r="AH557" s="391"/>
      <c r="AI557" s="394"/>
      <c r="AJ557" s="394"/>
      <c r="AK557" s="391"/>
      <c r="AL557" s="394"/>
      <c r="AM557" s="394"/>
      <c r="AN557" s="391"/>
      <c r="AO557" s="394"/>
      <c r="AP557" s="394"/>
      <c r="AQ557" s="391"/>
      <c r="AR557" s="394"/>
      <c r="AS557" s="394"/>
      <c r="AT557" s="391"/>
      <c r="AU557" s="394"/>
      <c r="AV557" s="394"/>
      <c r="AW557" s="391"/>
      <c r="AX557" s="394"/>
      <c r="AY557" s="394"/>
      <c r="AZ557" s="391"/>
      <c r="BA557" s="394"/>
      <c r="BB557" s="394"/>
      <c r="BC557" s="391"/>
      <c r="BD557" s="394"/>
      <c r="BE557" s="394"/>
      <c r="BF557" s="391"/>
      <c r="BG557" s="394"/>
      <c r="BH557" s="394"/>
      <c r="BI557" s="391"/>
      <c r="BJ557" s="394"/>
      <c r="BK557" s="394"/>
      <c r="BL557" s="394"/>
      <c r="BM557" s="407"/>
    </row>
    <row r="558" spans="6:65" x14ac:dyDescent="0.25">
      <c r="F558" s="394"/>
      <c r="G558" s="391"/>
      <c r="H558" s="394"/>
      <c r="I558" s="394"/>
      <c r="J558" s="391"/>
      <c r="K558" s="406"/>
      <c r="L558" s="406"/>
      <c r="M558" s="391"/>
      <c r="N558" s="394"/>
      <c r="O558" s="394"/>
      <c r="P558" s="391"/>
      <c r="Q558" s="394"/>
      <c r="R558" s="394"/>
      <c r="S558" s="391"/>
      <c r="T558" s="394"/>
      <c r="U558" s="394"/>
      <c r="V558" s="391"/>
      <c r="W558" s="394"/>
      <c r="X558" s="394"/>
      <c r="Y558" s="391"/>
      <c r="Z558" s="394"/>
      <c r="AA558" s="394"/>
      <c r="AB558" s="391"/>
      <c r="AC558" s="394"/>
      <c r="AD558" s="394"/>
      <c r="AE558" s="391"/>
      <c r="AF558" s="394"/>
      <c r="AG558" s="394"/>
      <c r="AH558" s="391"/>
      <c r="AI558" s="394"/>
      <c r="AJ558" s="394"/>
      <c r="AK558" s="391"/>
      <c r="AL558" s="394"/>
      <c r="AM558" s="394"/>
      <c r="AN558" s="391"/>
      <c r="AO558" s="394"/>
      <c r="AP558" s="394"/>
      <c r="AQ558" s="391"/>
      <c r="AR558" s="394"/>
      <c r="AS558" s="394"/>
      <c r="AT558" s="391"/>
      <c r="AU558" s="394"/>
      <c r="AV558" s="394"/>
      <c r="AW558" s="391"/>
      <c r="AX558" s="394"/>
      <c r="AY558" s="394"/>
      <c r="AZ558" s="391"/>
      <c r="BA558" s="394"/>
      <c r="BB558" s="394"/>
      <c r="BC558" s="391"/>
      <c r="BD558" s="394"/>
      <c r="BE558" s="394"/>
      <c r="BF558" s="391"/>
      <c r="BG558" s="394"/>
      <c r="BH558" s="394"/>
      <c r="BI558" s="391"/>
      <c r="BJ558" s="394"/>
      <c r="BK558" s="394"/>
      <c r="BL558" s="394"/>
      <c r="BM558" s="407"/>
    </row>
    <row r="559" spans="6:65" x14ac:dyDescent="0.25">
      <c r="F559" s="394"/>
      <c r="G559" s="391"/>
      <c r="H559" s="394"/>
      <c r="I559" s="394"/>
      <c r="J559" s="391"/>
      <c r="K559" s="406"/>
      <c r="L559" s="406"/>
      <c r="M559" s="391"/>
      <c r="N559" s="394"/>
      <c r="O559" s="394"/>
      <c r="P559" s="391"/>
      <c r="Q559" s="394"/>
      <c r="R559" s="394"/>
      <c r="S559" s="391"/>
      <c r="T559" s="394"/>
      <c r="U559" s="394"/>
      <c r="V559" s="391"/>
      <c r="W559" s="394"/>
      <c r="X559" s="394"/>
      <c r="Y559" s="391"/>
      <c r="Z559" s="394"/>
      <c r="AA559" s="394"/>
      <c r="AB559" s="391"/>
      <c r="AC559" s="394"/>
      <c r="AD559" s="394"/>
      <c r="AE559" s="391"/>
      <c r="AF559" s="394"/>
      <c r="AG559" s="394"/>
      <c r="AH559" s="391"/>
      <c r="AI559" s="394"/>
      <c r="AJ559" s="394"/>
      <c r="AK559" s="391"/>
      <c r="AL559" s="394"/>
      <c r="AM559" s="394"/>
      <c r="AN559" s="391"/>
      <c r="AO559" s="394"/>
      <c r="AP559" s="394"/>
      <c r="AQ559" s="391"/>
      <c r="AR559" s="394"/>
      <c r="AS559" s="394"/>
      <c r="AT559" s="391"/>
      <c r="AU559" s="394"/>
      <c r="AV559" s="394"/>
      <c r="AW559" s="391"/>
      <c r="AX559" s="394"/>
      <c r="AY559" s="394"/>
      <c r="AZ559" s="391"/>
      <c r="BA559" s="394"/>
      <c r="BB559" s="394"/>
      <c r="BC559" s="391"/>
      <c r="BD559" s="394"/>
      <c r="BE559" s="394"/>
      <c r="BF559" s="391"/>
      <c r="BG559" s="394"/>
      <c r="BH559" s="394"/>
      <c r="BI559" s="391"/>
      <c r="BJ559" s="394"/>
      <c r="BK559" s="394"/>
      <c r="BL559" s="394"/>
      <c r="BM559" s="407"/>
    </row>
    <row r="560" spans="6:65" x14ac:dyDescent="0.25">
      <c r="F560" s="394"/>
      <c r="G560" s="391"/>
      <c r="H560" s="394"/>
      <c r="I560" s="394"/>
      <c r="J560" s="391"/>
      <c r="K560" s="406"/>
      <c r="L560" s="406"/>
      <c r="M560" s="391"/>
      <c r="N560" s="394"/>
      <c r="O560" s="394"/>
      <c r="P560" s="391"/>
      <c r="Q560" s="394"/>
      <c r="R560" s="394"/>
      <c r="S560" s="391"/>
      <c r="T560" s="394"/>
      <c r="U560" s="394"/>
      <c r="V560" s="391"/>
      <c r="W560" s="394"/>
      <c r="X560" s="394"/>
      <c r="Y560" s="391"/>
      <c r="Z560" s="394"/>
      <c r="AA560" s="394"/>
      <c r="AB560" s="391"/>
      <c r="AC560" s="394"/>
      <c r="AD560" s="394"/>
      <c r="AE560" s="391"/>
      <c r="AF560" s="394"/>
      <c r="AG560" s="394"/>
      <c r="AH560" s="391"/>
      <c r="AI560" s="394"/>
      <c r="AJ560" s="394"/>
      <c r="AK560" s="391"/>
      <c r="AL560" s="394"/>
      <c r="AM560" s="394"/>
      <c r="AN560" s="391"/>
      <c r="AO560" s="394"/>
      <c r="AP560" s="394"/>
      <c r="AQ560" s="391"/>
      <c r="AR560" s="394"/>
      <c r="AS560" s="394"/>
      <c r="AT560" s="391"/>
      <c r="AU560" s="394"/>
      <c r="AV560" s="394"/>
      <c r="AW560" s="391"/>
      <c r="AX560" s="394"/>
      <c r="AY560" s="394"/>
      <c r="AZ560" s="391"/>
      <c r="BA560" s="394"/>
      <c r="BB560" s="394"/>
      <c r="BC560" s="391"/>
      <c r="BD560" s="394"/>
      <c r="BE560" s="394"/>
      <c r="BF560" s="391"/>
      <c r="BG560" s="394"/>
      <c r="BH560" s="394"/>
      <c r="BI560" s="391"/>
      <c r="BJ560" s="394"/>
      <c r="BK560" s="394"/>
      <c r="BL560" s="394"/>
      <c r="BM560" s="407"/>
    </row>
    <row r="561" spans="6:65" x14ac:dyDescent="0.25">
      <c r="F561" s="394"/>
      <c r="G561" s="391"/>
      <c r="H561" s="394"/>
      <c r="I561" s="394"/>
      <c r="J561" s="391"/>
      <c r="K561" s="406"/>
      <c r="L561" s="406"/>
      <c r="M561" s="391"/>
      <c r="N561" s="394"/>
      <c r="O561" s="394"/>
      <c r="P561" s="391"/>
      <c r="Q561" s="394"/>
      <c r="R561" s="394"/>
      <c r="S561" s="391"/>
      <c r="T561" s="394"/>
      <c r="U561" s="394"/>
      <c r="V561" s="391"/>
      <c r="W561" s="394"/>
      <c r="X561" s="394"/>
      <c r="Y561" s="391"/>
      <c r="Z561" s="394"/>
      <c r="AA561" s="394"/>
      <c r="AB561" s="391"/>
      <c r="AC561" s="394"/>
      <c r="AD561" s="394"/>
      <c r="AE561" s="391"/>
      <c r="AF561" s="394"/>
      <c r="AG561" s="394"/>
      <c r="AH561" s="391"/>
      <c r="AI561" s="394"/>
      <c r="AJ561" s="394"/>
      <c r="AK561" s="391"/>
      <c r="AL561" s="394"/>
      <c r="AM561" s="394"/>
      <c r="AN561" s="391"/>
      <c r="AO561" s="394"/>
      <c r="AP561" s="394"/>
      <c r="AQ561" s="391"/>
      <c r="AR561" s="394"/>
      <c r="AS561" s="394"/>
      <c r="AT561" s="391"/>
      <c r="AU561" s="394"/>
      <c r="AV561" s="394"/>
      <c r="AW561" s="391"/>
      <c r="AX561" s="394"/>
      <c r="AY561" s="394"/>
      <c r="AZ561" s="391"/>
      <c r="BA561" s="394"/>
      <c r="BB561" s="394"/>
      <c r="BC561" s="391"/>
      <c r="BD561" s="394"/>
      <c r="BE561" s="394"/>
      <c r="BF561" s="391"/>
      <c r="BG561" s="394"/>
      <c r="BH561" s="394"/>
      <c r="BI561" s="391"/>
      <c r="BJ561" s="394"/>
      <c r="BK561" s="394"/>
      <c r="BL561" s="394"/>
      <c r="BM561" s="407"/>
    </row>
    <row r="562" spans="6:65" x14ac:dyDescent="0.25">
      <c r="F562" s="394"/>
      <c r="G562" s="391"/>
      <c r="H562" s="394"/>
      <c r="I562" s="394"/>
      <c r="J562" s="391"/>
      <c r="K562" s="406"/>
      <c r="L562" s="406"/>
      <c r="M562" s="391"/>
      <c r="N562" s="394"/>
      <c r="O562" s="394"/>
      <c r="P562" s="391"/>
      <c r="Q562" s="394"/>
      <c r="R562" s="394"/>
      <c r="S562" s="391"/>
      <c r="T562" s="394"/>
      <c r="U562" s="394"/>
      <c r="V562" s="391"/>
      <c r="W562" s="394"/>
      <c r="X562" s="394"/>
      <c r="Y562" s="391"/>
      <c r="Z562" s="394"/>
      <c r="AA562" s="394"/>
      <c r="AB562" s="391"/>
      <c r="AC562" s="394"/>
      <c r="AD562" s="394"/>
      <c r="AE562" s="391"/>
      <c r="AF562" s="394"/>
      <c r="AG562" s="394"/>
      <c r="AH562" s="391"/>
      <c r="AI562" s="394"/>
      <c r="AJ562" s="394"/>
      <c r="AK562" s="391"/>
      <c r="AL562" s="394"/>
      <c r="AM562" s="394"/>
      <c r="AN562" s="391"/>
      <c r="AO562" s="394"/>
      <c r="AP562" s="394"/>
      <c r="AQ562" s="391"/>
      <c r="AR562" s="394"/>
      <c r="AS562" s="394"/>
      <c r="AT562" s="391"/>
      <c r="AU562" s="394"/>
      <c r="AV562" s="394"/>
      <c r="AW562" s="391"/>
      <c r="AX562" s="394"/>
      <c r="AY562" s="394"/>
      <c r="AZ562" s="391"/>
      <c r="BA562" s="394"/>
      <c r="BB562" s="394"/>
      <c r="BC562" s="391"/>
      <c r="BD562" s="394"/>
      <c r="BE562" s="394"/>
      <c r="BF562" s="391"/>
      <c r="BG562" s="394"/>
      <c r="BH562" s="394"/>
      <c r="BI562" s="391"/>
      <c r="BJ562" s="394"/>
      <c r="BK562" s="394"/>
      <c r="BL562" s="394"/>
      <c r="BM562" s="407"/>
    </row>
    <row r="563" spans="6:65" x14ac:dyDescent="0.25">
      <c r="F563" s="394"/>
      <c r="G563" s="391"/>
      <c r="H563" s="394"/>
      <c r="I563" s="394"/>
      <c r="J563" s="391"/>
      <c r="K563" s="406"/>
      <c r="L563" s="406"/>
      <c r="M563" s="391"/>
      <c r="N563" s="394"/>
      <c r="O563" s="394"/>
      <c r="P563" s="391"/>
      <c r="Q563" s="394"/>
      <c r="R563" s="394"/>
      <c r="S563" s="391"/>
      <c r="T563" s="394"/>
      <c r="U563" s="394"/>
      <c r="V563" s="391"/>
      <c r="W563" s="394"/>
      <c r="X563" s="394"/>
      <c r="Y563" s="391"/>
      <c r="Z563" s="394"/>
      <c r="AA563" s="394"/>
      <c r="AB563" s="391"/>
      <c r="AC563" s="394"/>
      <c r="AD563" s="394"/>
      <c r="AE563" s="391"/>
      <c r="AF563" s="394"/>
      <c r="AG563" s="394"/>
      <c r="AH563" s="391"/>
      <c r="AI563" s="394"/>
      <c r="AJ563" s="394"/>
      <c r="AK563" s="391"/>
      <c r="AL563" s="394"/>
      <c r="AM563" s="394"/>
      <c r="AN563" s="391"/>
      <c r="AO563" s="394"/>
      <c r="AP563" s="394"/>
      <c r="AQ563" s="391"/>
      <c r="AR563" s="394"/>
      <c r="AS563" s="394"/>
      <c r="AT563" s="391"/>
      <c r="AU563" s="394"/>
      <c r="AV563" s="394"/>
      <c r="AW563" s="391"/>
      <c r="AX563" s="394"/>
      <c r="AY563" s="394"/>
      <c r="AZ563" s="391"/>
      <c r="BA563" s="394"/>
      <c r="BB563" s="394"/>
      <c r="BC563" s="391"/>
      <c r="BD563" s="394"/>
      <c r="BE563" s="394"/>
      <c r="BF563" s="391"/>
      <c r="BG563" s="394"/>
      <c r="BH563" s="394"/>
      <c r="BI563" s="391"/>
      <c r="BJ563" s="394"/>
      <c r="BK563" s="394"/>
      <c r="BL563" s="394"/>
      <c r="BM563" s="407"/>
    </row>
    <row r="564" spans="6:65" x14ac:dyDescent="0.25">
      <c r="F564" s="394"/>
      <c r="G564" s="391"/>
      <c r="H564" s="394"/>
      <c r="I564" s="394"/>
      <c r="J564" s="391"/>
      <c r="K564" s="406"/>
      <c r="L564" s="406"/>
      <c r="M564" s="391"/>
      <c r="N564" s="394"/>
      <c r="O564" s="394"/>
      <c r="P564" s="391"/>
      <c r="Q564" s="394"/>
      <c r="R564" s="394"/>
      <c r="S564" s="391"/>
      <c r="T564" s="394"/>
      <c r="U564" s="394"/>
      <c r="V564" s="391"/>
      <c r="W564" s="394"/>
      <c r="X564" s="394"/>
      <c r="Y564" s="391"/>
      <c r="Z564" s="394"/>
      <c r="AA564" s="394"/>
      <c r="AB564" s="391"/>
      <c r="AC564" s="394"/>
      <c r="AD564" s="394"/>
      <c r="AE564" s="391"/>
      <c r="AF564" s="394"/>
      <c r="AG564" s="394"/>
      <c r="AH564" s="391"/>
      <c r="AI564" s="394"/>
      <c r="AJ564" s="394"/>
      <c r="AK564" s="391"/>
      <c r="AL564" s="394"/>
      <c r="AM564" s="394"/>
      <c r="AN564" s="391"/>
      <c r="AO564" s="394"/>
      <c r="AP564" s="394"/>
      <c r="AQ564" s="391"/>
      <c r="AR564" s="394"/>
      <c r="AS564" s="394"/>
      <c r="AT564" s="391"/>
      <c r="AU564" s="394"/>
      <c r="AV564" s="394"/>
      <c r="AW564" s="391"/>
      <c r="AX564" s="394"/>
      <c r="AY564" s="394"/>
      <c r="AZ564" s="391"/>
      <c r="BA564" s="394"/>
      <c r="BB564" s="394"/>
      <c r="BC564" s="391"/>
      <c r="BD564" s="394"/>
      <c r="BE564" s="394"/>
      <c r="BF564" s="391"/>
      <c r="BG564" s="394"/>
      <c r="BH564" s="394"/>
      <c r="BI564" s="391"/>
      <c r="BJ564" s="394"/>
      <c r="BK564" s="394"/>
      <c r="BL564" s="394"/>
      <c r="BM564" s="407"/>
    </row>
    <row r="565" spans="6:65" x14ac:dyDescent="0.25">
      <c r="F565" s="394"/>
      <c r="G565" s="391"/>
      <c r="H565" s="394"/>
      <c r="I565" s="394"/>
      <c r="J565" s="391"/>
      <c r="K565" s="406"/>
      <c r="L565" s="406"/>
      <c r="M565" s="391"/>
      <c r="N565" s="394"/>
      <c r="O565" s="394"/>
      <c r="P565" s="391"/>
      <c r="Q565" s="394"/>
      <c r="R565" s="394"/>
      <c r="S565" s="391"/>
      <c r="T565" s="394"/>
      <c r="U565" s="394"/>
      <c r="V565" s="391"/>
      <c r="W565" s="394"/>
      <c r="X565" s="394"/>
      <c r="Y565" s="391"/>
      <c r="Z565" s="394"/>
      <c r="AA565" s="394"/>
      <c r="AB565" s="391"/>
      <c r="AC565" s="394"/>
      <c r="AD565" s="394"/>
      <c r="AE565" s="391"/>
      <c r="AF565" s="394"/>
      <c r="AG565" s="394"/>
      <c r="AH565" s="391"/>
      <c r="AI565" s="394"/>
      <c r="AJ565" s="394"/>
      <c r="AK565" s="391"/>
      <c r="AL565" s="394"/>
      <c r="AM565" s="394"/>
      <c r="AN565" s="391"/>
      <c r="AO565" s="394"/>
      <c r="AP565" s="394"/>
      <c r="AQ565" s="391"/>
      <c r="AR565" s="394"/>
      <c r="AS565" s="394"/>
      <c r="AT565" s="391"/>
      <c r="AU565" s="394"/>
      <c r="AV565" s="394"/>
      <c r="AW565" s="391"/>
      <c r="AX565" s="394"/>
      <c r="AY565" s="394"/>
      <c r="AZ565" s="391"/>
      <c r="BA565" s="394"/>
      <c r="BB565" s="394"/>
      <c r="BC565" s="391"/>
      <c r="BD565" s="394"/>
      <c r="BE565" s="394"/>
      <c r="BF565" s="391"/>
      <c r="BG565" s="394"/>
      <c r="BH565" s="394"/>
      <c r="BI565" s="391"/>
      <c r="BJ565" s="394"/>
      <c r="BK565" s="394"/>
      <c r="BL565" s="394"/>
      <c r="BM565" s="407"/>
    </row>
    <row r="566" spans="6:65" x14ac:dyDescent="0.25">
      <c r="F566" s="394"/>
      <c r="G566" s="391"/>
      <c r="H566" s="394"/>
      <c r="I566" s="394"/>
      <c r="J566" s="391"/>
      <c r="K566" s="406"/>
      <c r="L566" s="406"/>
      <c r="M566" s="391"/>
      <c r="N566" s="394"/>
      <c r="O566" s="394"/>
      <c r="P566" s="391"/>
      <c r="Q566" s="394"/>
      <c r="R566" s="394"/>
      <c r="S566" s="391"/>
      <c r="T566" s="394"/>
      <c r="U566" s="394"/>
      <c r="V566" s="391"/>
      <c r="W566" s="394"/>
      <c r="X566" s="394"/>
      <c r="Y566" s="391"/>
      <c r="Z566" s="394"/>
      <c r="AA566" s="394"/>
      <c r="AB566" s="391"/>
      <c r="AC566" s="394"/>
      <c r="AD566" s="394"/>
      <c r="AE566" s="391"/>
      <c r="AF566" s="394"/>
      <c r="AG566" s="394"/>
      <c r="AH566" s="391"/>
      <c r="AI566" s="394"/>
      <c r="AJ566" s="394"/>
      <c r="AK566" s="391"/>
      <c r="AL566" s="394"/>
      <c r="AM566" s="394"/>
      <c r="AN566" s="391"/>
      <c r="AO566" s="394"/>
      <c r="AP566" s="394"/>
      <c r="AQ566" s="391"/>
      <c r="AR566" s="394"/>
      <c r="AS566" s="394"/>
      <c r="AT566" s="391"/>
      <c r="AU566" s="394"/>
      <c r="AV566" s="394"/>
      <c r="AW566" s="391"/>
      <c r="AX566" s="394"/>
      <c r="AY566" s="394"/>
      <c r="AZ566" s="391"/>
      <c r="BA566" s="394"/>
      <c r="BB566" s="394"/>
      <c r="BC566" s="391"/>
      <c r="BD566" s="394"/>
      <c r="BE566" s="394"/>
      <c r="BF566" s="391"/>
      <c r="BG566" s="394"/>
      <c r="BH566" s="394"/>
      <c r="BI566" s="391"/>
      <c r="BJ566" s="394"/>
      <c r="BK566" s="394"/>
      <c r="BL566" s="394"/>
      <c r="BM566" s="407"/>
    </row>
    <row r="567" spans="6:65" x14ac:dyDescent="0.25">
      <c r="F567" s="394"/>
      <c r="G567" s="391"/>
      <c r="H567" s="394"/>
      <c r="I567" s="394"/>
      <c r="J567" s="391"/>
      <c r="K567" s="406"/>
      <c r="L567" s="406"/>
      <c r="M567" s="391"/>
      <c r="N567" s="394"/>
      <c r="O567" s="394"/>
      <c r="P567" s="391"/>
      <c r="Q567" s="394"/>
      <c r="R567" s="394"/>
      <c r="S567" s="391"/>
      <c r="T567" s="394"/>
      <c r="U567" s="394"/>
      <c r="V567" s="391"/>
      <c r="W567" s="394"/>
      <c r="X567" s="394"/>
      <c r="Y567" s="391"/>
      <c r="Z567" s="394"/>
      <c r="AA567" s="394"/>
      <c r="AB567" s="391"/>
      <c r="AC567" s="394"/>
      <c r="AD567" s="394"/>
      <c r="AE567" s="391"/>
      <c r="AF567" s="394"/>
      <c r="AG567" s="394"/>
      <c r="AH567" s="391"/>
      <c r="AI567" s="394"/>
      <c r="AJ567" s="394"/>
      <c r="AK567" s="391"/>
      <c r="AL567" s="394"/>
      <c r="AM567" s="394"/>
      <c r="AN567" s="391"/>
      <c r="AO567" s="394"/>
      <c r="AP567" s="394"/>
      <c r="AQ567" s="391"/>
      <c r="AR567" s="394"/>
      <c r="AS567" s="394"/>
      <c r="AT567" s="391"/>
      <c r="AU567" s="394"/>
      <c r="AV567" s="394"/>
      <c r="AW567" s="391"/>
      <c r="AX567" s="394"/>
      <c r="AY567" s="394"/>
      <c r="AZ567" s="391"/>
      <c r="BA567" s="394"/>
      <c r="BB567" s="394"/>
      <c r="BC567" s="391"/>
      <c r="BD567" s="394"/>
      <c r="BE567" s="394"/>
      <c r="BF567" s="391"/>
      <c r="BG567" s="394"/>
      <c r="BH567" s="394"/>
      <c r="BI567" s="391"/>
      <c r="BJ567" s="394"/>
      <c r="BK567" s="394"/>
      <c r="BL567" s="394"/>
      <c r="BM567" s="407"/>
    </row>
    <row r="568" spans="6:65" x14ac:dyDescent="0.25">
      <c r="F568" s="394"/>
      <c r="G568" s="391"/>
      <c r="H568" s="394"/>
      <c r="I568" s="394"/>
      <c r="J568" s="391"/>
      <c r="K568" s="406"/>
      <c r="L568" s="406"/>
      <c r="M568" s="391"/>
      <c r="N568" s="394"/>
      <c r="O568" s="394"/>
      <c r="P568" s="391"/>
      <c r="Q568" s="394"/>
      <c r="R568" s="394"/>
      <c r="S568" s="391"/>
      <c r="T568" s="394"/>
      <c r="U568" s="394"/>
      <c r="V568" s="391"/>
      <c r="W568" s="394"/>
      <c r="X568" s="394"/>
      <c r="Y568" s="391"/>
      <c r="Z568" s="394"/>
      <c r="AA568" s="394"/>
      <c r="AB568" s="391"/>
      <c r="AC568" s="394"/>
      <c r="AD568" s="394"/>
      <c r="AE568" s="391"/>
      <c r="AF568" s="394"/>
      <c r="AG568" s="394"/>
      <c r="AH568" s="391"/>
      <c r="AI568" s="394"/>
      <c r="AJ568" s="394"/>
      <c r="AK568" s="391"/>
      <c r="AL568" s="394"/>
      <c r="AM568" s="394"/>
      <c r="AN568" s="391"/>
      <c r="AO568" s="394"/>
      <c r="AP568" s="394"/>
      <c r="AQ568" s="391"/>
      <c r="AR568" s="394"/>
      <c r="AS568" s="394"/>
      <c r="AT568" s="391"/>
      <c r="AU568" s="394"/>
      <c r="AV568" s="394"/>
      <c r="AW568" s="391"/>
      <c r="AX568" s="394"/>
      <c r="AY568" s="394"/>
      <c r="AZ568" s="391"/>
      <c r="BA568" s="394"/>
      <c r="BB568" s="394"/>
      <c r="BC568" s="391"/>
      <c r="BD568" s="394"/>
      <c r="BE568" s="394"/>
      <c r="BF568" s="391"/>
      <c r="BG568" s="394"/>
      <c r="BH568" s="394"/>
      <c r="BI568" s="391"/>
      <c r="BJ568" s="394"/>
      <c r="BK568" s="394"/>
      <c r="BL568" s="394"/>
      <c r="BM568" s="407"/>
    </row>
    <row r="569" spans="6:65" x14ac:dyDescent="0.25">
      <c r="F569" s="394"/>
      <c r="G569" s="391"/>
      <c r="H569" s="394"/>
      <c r="I569" s="394"/>
      <c r="J569" s="391"/>
      <c r="K569" s="406"/>
      <c r="L569" s="406"/>
      <c r="M569" s="391"/>
      <c r="N569" s="394"/>
      <c r="O569" s="394"/>
      <c r="P569" s="391"/>
      <c r="Q569" s="394"/>
      <c r="R569" s="394"/>
      <c r="S569" s="391"/>
      <c r="T569" s="394"/>
      <c r="U569" s="394"/>
      <c r="V569" s="391"/>
      <c r="W569" s="394"/>
      <c r="X569" s="394"/>
      <c r="Y569" s="391"/>
      <c r="Z569" s="394"/>
      <c r="AA569" s="394"/>
      <c r="AB569" s="391"/>
      <c r="AC569" s="394"/>
      <c r="AD569" s="394"/>
      <c r="AE569" s="391"/>
      <c r="AF569" s="394"/>
      <c r="AG569" s="394"/>
      <c r="AH569" s="391"/>
      <c r="AI569" s="394"/>
      <c r="AJ569" s="394"/>
      <c r="AK569" s="391"/>
      <c r="AL569" s="394"/>
      <c r="AM569" s="394"/>
      <c r="AN569" s="391"/>
      <c r="AO569" s="394"/>
      <c r="AP569" s="394"/>
      <c r="AQ569" s="391"/>
      <c r="AR569" s="394"/>
      <c r="AS569" s="394"/>
      <c r="AT569" s="391"/>
      <c r="AU569" s="394"/>
      <c r="AV569" s="394"/>
      <c r="AW569" s="391"/>
      <c r="AX569" s="394"/>
      <c r="AY569" s="394"/>
      <c r="AZ569" s="391"/>
      <c r="BA569" s="394"/>
      <c r="BB569" s="394"/>
      <c r="BC569" s="391"/>
      <c r="BD569" s="394"/>
      <c r="BE569" s="394"/>
      <c r="BF569" s="391"/>
      <c r="BG569" s="394"/>
      <c r="BH569" s="394"/>
      <c r="BI569" s="391"/>
      <c r="BJ569" s="394"/>
      <c r="BK569" s="394"/>
      <c r="BL569" s="394"/>
      <c r="BM569" s="407"/>
    </row>
    <row r="570" spans="6:65" x14ac:dyDescent="0.25">
      <c r="F570" s="394"/>
      <c r="G570" s="391"/>
      <c r="H570" s="394"/>
      <c r="I570" s="394"/>
      <c r="J570" s="391"/>
      <c r="K570" s="406"/>
      <c r="L570" s="406"/>
      <c r="M570" s="391"/>
      <c r="N570" s="394"/>
      <c r="O570" s="394"/>
      <c r="P570" s="391"/>
      <c r="Q570" s="394"/>
      <c r="R570" s="394"/>
      <c r="S570" s="391"/>
      <c r="T570" s="394"/>
      <c r="U570" s="394"/>
      <c r="V570" s="391"/>
      <c r="W570" s="394"/>
      <c r="X570" s="394"/>
      <c r="Y570" s="391"/>
      <c r="Z570" s="394"/>
      <c r="AA570" s="394"/>
      <c r="AB570" s="391"/>
      <c r="AC570" s="394"/>
      <c r="AD570" s="394"/>
      <c r="AE570" s="391"/>
      <c r="AF570" s="394"/>
      <c r="AG570" s="394"/>
      <c r="AH570" s="391"/>
      <c r="AI570" s="394"/>
      <c r="AJ570" s="394"/>
      <c r="AK570" s="391"/>
      <c r="AL570" s="394"/>
      <c r="AM570" s="394"/>
      <c r="AN570" s="391"/>
      <c r="AO570" s="394"/>
      <c r="AP570" s="394"/>
      <c r="AQ570" s="391"/>
      <c r="AR570" s="394"/>
      <c r="AS570" s="394"/>
      <c r="AT570" s="391"/>
      <c r="AU570" s="394"/>
      <c r="AV570" s="394"/>
      <c r="AW570" s="391"/>
      <c r="AX570" s="394"/>
      <c r="AY570" s="394"/>
      <c r="AZ570" s="391"/>
      <c r="BA570" s="394"/>
      <c r="BB570" s="394"/>
      <c r="BC570" s="391"/>
      <c r="BD570" s="394"/>
      <c r="BE570" s="394"/>
      <c r="BF570" s="391"/>
      <c r="BG570" s="394"/>
      <c r="BH570" s="394"/>
      <c r="BI570" s="391"/>
      <c r="BJ570" s="394"/>
      <c r="BK570" s="394"/>
      <c r="BL570" s="394"/>
      <c r="BM570" s="407"/>
    </row>
    <row r="571" spans="6:65" x14ac:dyDescent="0.25">
      <c r="F571" s="394"/>
      <c r="G571" s="391"/>
      <c r="H571" s="394"/>
      <c r="I571" s="394"/>
      <c r="J571" s="391"/>
      <c r="K571" s="406"/>
      <c r="L571" s="406"/>
      <c r="M571" s="391"/>
      <c r="N571" s="394"/>
      <c r="O571" s="394"/>
      <c r="P571" s="391"/>
      <c r="Q571" s="394"/>
      <c r="R571" s="394"/>
      <c r="S571" s="391"/>
      <c r="T571" s="394"/>
      <c r="U571" s="394"/>
      <c r="V571" s="391"/>
      <c r="W571" s="394"/>
      <c r="X571" s="394"/>
      <c r="Y571" s="391"/>
      <c r="Z571" s="394"/>
      <c r="AA571" s="394"/>
      <c r="AB571" s="391"/>
      <c r="AC571" s="394"/>
      <c r="AD571" s="394"/>
      <c r="AE571" s="391"/>
      <c r="AF571" s="394"/>
      <c r="AG571" s="394"/>
      <c r="AH571" s="391"/>
      <c r="AI571" s="394"/>
      <c r="AJ571" s="394"/>
      <c r="AK571" s="391"/>
      <c r="AL571" s="394"/>
      <c r="AM571" s="394"/>
      <c r="AN571" s="391"/>
      <c r="AO571" s="394"/>
      <c r="AP571" s="394"/>
      <c r="AQ571" s="391"/>
      <c r="AR571" s="394"/>
      <c r="AS571" s="394"/>
      <c r="AT571" s="391"/>
      <c r="AU571" s="394"/>
      <c r="AV571" s="394"/>
      <c r="AW571" s="391"/>
      <c r="AX571" s="394"/>
      <c r="AY571" s="394"/>
      <c r="AZ571" s="391"/>
      <c r="BA571" s="394"/>
      <c r="BB571" s="394"/>
      <c r="BC571" s="391"/>
      <c r="BD571" s="394"/>
      <c r="BE571" s="394"/>
      <c r="BF571" s="391"/>
      <c r="BG571" s="394"/>
      <c r="BH571" s="394"/>
      <c r="BI571" s="391"/>
      <c r="BJ571" s="394"/>
      <c r="BK571" s="394"/>
      <c r="BL571" s="394"/>
      <c r="BM571" s="407"/>
    </row>
    <row r="572" spans="6:65" x14ac:dyDescent="0.25">
      <c r="F572" s="394"/>
      <c r="G572" s="391"/>
      <c r="H572" s="394"/>
      <c r="I572" s="394"/>
      <c r="J572" s="391"/>
      <c r="K572" s="406"/>
      <c r="L572" s="406"/>
      <c r="M572" s="391"/>
      <c r="N572" s="394"/>
      <c r="O572" s="394"/>
      <c r="P572" s="391"/>
      <c r="Q572" s="394"/>
      <c r="R572" s="394"/>
      <c r="S572" s="391"/>
      <c r="T572" s="394"/>
      <c r="U572" s="394"/>
      <c r="V572" s="391"/>
      <c r="W572" s="394"/>
      <c r="X572" s="394"/>
      <c r="Y572" s="391"/>
      <c r="Z572" s="394"/>
      <c r="AA572" s="394"/>
      <c r="AB572" s="391"/>
      <c r="AC572" s="394"/>
      <c r="AD572" s="394"/>
      <c r="AE572" s="391"/>
      <c r="AF572" s="394"/>
      <c r="AG572" s="394"/>
      <c r="AH572" s="391"/>
      <c r="AI572" s="394"/>
      <c r="AJ572" s="394"/>
      <c r="AK572" s="391"/>
      <c r="AL572" s="394"/>
      <c r="AM572" s="394"/>
      <c r="AN572" s="391"/>
      <c r="AO572" s="394"/>
      <c r="AP572" s="394"/>
      <c r="AQ572" s="391"/>
      <c r="AR572" s="394"/>
      <c r="AS572" s="394"/>
      <c r="AT572" s="391"/>
      <c r="AU572" s="394"/>
      <c r="AV572" s="394"/>
      <c r="AW572" s="391"/>
      <c r="AX572" s="394"/>
      <c r="AY572" s="394"/>
      <c r="AZ572" s="391"/>
      <c r="BA572" s="394"/>
      <c r="BB572" s="394"/>
      <c r="BC572" s="391"/>
      <c r="BD572" s="394"/>
      <c r="BE572" s="394"/>
      <c r="BF572" s="391"/>
      <c r="BG572" s="394"/>
      <c r="BH572" s="394"/>
      <c r="BI572" s="391"/>
      <c r="BJ572" s="394"/>
      <c r="BK572" s="394"/>
      <c r="BL572" s="394"/>
      <c r="BM572" s="407"/>
    </row>
    <row r="573" spans="6:65" x14ac:dyDescent="0.25">
      <c r="F573" s="394"/>
      <c r="G573" s="391"/>
      <c r="H573" s="394"/>
      <c r="I573" s="394"/>
      <c r="J573" s="391"/>
      <c r="K573" s="406"/>
      <c r="L573" s="406"/>
      <c r="M573" s="391"/>
      <c r="N573" s="394"/>
      <c r="O573" s="394"/>
      <c r="P573" s="391"/>
      <c r="Q573" s="394"/>
      <c r="R573" s="394"/>
      <c r="S573" s="391"/>
      <c r="T573" s="394"/>
      <c r="U573" s="394"/>
      <c r="V573" s="391"/>
      <c r="W573" s="394"/>
      <c r="X573" s="394"/>
      <c r="Y573" s="391"/>
      <c r="Z573" s="394"/>
      <c r="AA573" s="394"/>
      <c r="AB573" s="391"/>
      <c r="AC573" s="394"/>
      <c r="AD573" s="394"/>
      <c r="AE573" s="391"/>
      <c r="AF573" s="394"/>
      <c r="AG573" s="394"/>
      <c r="AH573" s="391"/>
      <c r="AI573" s="394"/>
      <c r="AJ573" s="394"/>
      <c r="AK573" s="391"/>
      <c r="AL573" s="394"/>
      <c r="AM573" s="394"/>
      <c r="AN573" s="391"/>
      <c r="AO573" s="394"/>
      <c r="AP573" s="394"/>
      <c r="AQ573" s="391"/>
      <c r="AR573" s="394"/>
      <c r="AS573" s="394"/>
      <c r="AT573" s="391"/>
      <c r="AU573" s="394"/>
      <c r="AV573" s="394"/>
      <c r="AW573" s="391"/>
      <c r="AX573" s="394"/>
      <c r="AY573" s="394"/>
      <c r="AZ573" s="391"/>
      <c r="BA573" s="394"/>
      <c r="BB573" s="394"/>
      <c r="BC573" s="391"/>
      <c r="BD573" s="394"/>
      <c r="BE573" s="394"/>
      <c r="BF573" s="391"/>
      <c r="BG573" s="394"/>
      <c r="BH573" s="394"/>
      <c r="BI573" s="391"/>
      <c r="BJ573" s="394"/>
      <c r="BK573" s="394"/>
      <c r="BL573" s="394"/>
      <c r="BM573" s="407"/>
    </row>
    <row r="574" spans="6:65" x14ac:dyDescent="0.25">
      <c r="F574" s="394"/>
      <c r="G574" s="391"/>
      <c r="H574" s="394"/>
      <c r="I574" s="394"/>
      <c r="J574" s="391"/>
      <c r="K574" s="406"/>
      <c r="L574" s="406"/>
      <c r="M574" s="391"/>
      <c r="N574" s="394"/>
      <c r="O574" s="394"/>
      <c r="P574" s="391"/>
      <c r="Q574" s="394"/>
      <c r="R574" s="394"/>
      <c r="S574" s="391"/>
      <c r="T574" s="394"/>
      <c r="U574" s="394"/>
      <c r="V574" s="391"/>
      <c r="W574" s="394"/>
      <c r="X574" s="394"/>
      <c r="Y574" s="391"/>
      <c r="Z574" s="394"/>
      <c r="AA574" s="394"/>
      <c r="AB574" s="391"/>
      <c r="AC574" s="394"/>
      <c r="AD574" s="394"/>
      <c r="AE574" s="391"/>
      <c r="AF574" s="394"/>
      <c r="AG574" s="394"/>
      <c r="AH574" s="391"/>
      <c r="AI574" s="394"/>
      <c r="AJ574" s="394"/>
      <c r="AK574" s="391"/>
      <c r="AL574" s="394"/>
      <c r="AM574" s="394"/>
      <c r="AN574" s="391"/>
      <c r="AO574" s="394"/>
      <c r="AP574" s="394"/>
      <c r="AQ574" s="391"/>
      <c r="AR574" s="394"/>
      <c r="AS574" s="394"/>
      <c r="AT574" s="391"/>
      <c r="AU574" s="394"/>
      <c r="AV574" s="394"/>
      <c r="AW574" s="391"/>
      <c r="AX574" s="394"/>
      <c r="AY574" s="394"/>
      <c r="AZ574" s="391"/>
      <c r="BA574" s="394"/>
      <c r="BB574" s="394"/>
      <c r="BC574" s="391"/>
      <c r="BD574" s="394"/>
      <c r="BE574" s="394"/>
      <c r="BF574" s="391"/>
      <c r="BG574" s="394"/>
      <c r="BH574" s="394"/>
      <c r="BI574" s="391"/>
      <c r="BJ574" s="394"/>
      <c r="BK574" s="394"/>
      <c r="BL574" s="394"/>
      <c r="BM574" s="407"/>
    </row>
    <row r="575" spans="6:65" x14ac:dyDescent="0.25">
      <c r="F575" s="394"/>
      <c r="G575" s="391"/>
      <c r="H575" s="394"/>
      <c r="I575" s="394"/>
      <c r="J575" s="391"/>
      <c r="K575" s="406"/>
      <c r="L575" s="406"/>
      <c r="M575" s="391"/>
      <c r="N575" s="394"/>
      <c r="O575" s="394"/>
      <c r="P575" s="391"/>
      <c r="Q575" s="394"/>
      <c r="R575" s="394"/>
      <c r="S575" s="391"/>
      <c r="T575" s="394"/>
      <c r="U575" s="394"/>
      <c r="V575" s="391"/>
      <c r="W575" s="394"/>
      <c r="X575" s="394"/>
      <c r="Y575" s="391"/>
      <c r="Z575" s="394"/>
      <c r="AA575" s="394"/>
      <c r="AB575" s="391"/>
      <c r="AC575" s="394"/>
      <c r="AD575" s="394"/>
      <c r="AE575" s="391"/>
      <c r="AF575" s="394"/>
      <c r="AG575" s="394"/>
      <c r="AH575" s="391"/>
      <c r="AI575" s="394"/>
      <c r="AJ575" s="394"/>
      <c r="AK575" s="391"/>
      <c r="AL575" s="394"/>
      <c r="AM575" s="394"/>
      <c r="AN575" s="391"/>
      <c r="AO575" s="394"/>
      <c r="AP575" s="394"/>
      <c r="AQ575" s="391"/>
      <c r="AR575" s="394"/>
      <c r="AS575" s="394"/>
      <c r="AT575" s="391"/>
      <c r="AU575" s="394"/>
      <c r="AV575" s="394"/>
      <c r="AW575" s="391"/>
      <c r="AX575" s="394"/>
      <c r="AY575" s="394"/>
      <c r="AZ575" s="391"/>
      <c r="BA575" s="394"/>
      <c r="BB575" s="394"/>
      <c r="BC575" s="391"/>
      <c r="BD575" s="394"/>
      <c r="BE575" s="394"/>
      <c r="BF575" s="391"/>
      <c r="BG575" s="394"/>
      <c r="BH575" s="394"/>
      <c r="BI575" s="391"/>
      <c r="BJ575" s="394"/>
      <c r="BK575" s="394"/>
      <c r="BL575" s="394"/>
      <c r="BM575" s="407"/>
    </row>
    <row r="576" spans="6:65" x14ac:dyDescent="0.25">
      <c r="F576" s="394"/>
      <c r="G576" s="391"/>
      <c r="H576" s="394"/>
      <c r="I576" s="394"/>
      <c r="J576" s="391"/>
      <c r="K576" s="406"/>
      <c r="L576" s="406"/>
      <c r="M576" s="391"/>
      <c r="N576" s="394"/>
      <c r="O576" s="394"/>
      <c r="P576" s="391"/>
      <c r="Q576" s="394"/>
      <c r="R576" s="394"/>
      <c r="S576" s="391"/>
      <c r="T576" s="394"/>
      <c r="U576" s="394"/>
      <c r="V576" s="391"/>
      <c r="W576" s="394"/>
      <c r="X576" s="394"/>
      <c r="Y576" s="391"/>
      <c r="Z576" s="394"/>
      <c r="AA576" s="394"/>
      <c r="AB576" s="391"/>
      <c r="AC576" s="394"/>
      <c r="AD576" s="394"/>
      <c r="AE576" s="391"/>
      <c r="AF576" s="394"/>
      <c r="AG576" s="394"/>
      <c r="AH576" s="391"/>
      <c r="AI576" s="394"/>
      <c r="AJ576" s="394"/>
      <c r="AK576" s="391"/>
      <c r="AL576" s="394"/>
      <c r="AM576" s="394"/>
      <c r="AN576" s="391"/>
      <c r="AO576" s="394"/>
      <c r="AP576" s="394"/>
      <c r="AQ576" s="391"/>
      <c r="AR576" s="394"/>
      <c r="AS576" s="394"/>
      <c r="AT576" s="391"/>
      <c r="AU576" s="394"/>
      <c r="AV576" s="394"/>
      <c r="AW576" s="391"/>
      <c r="AX576" s="394"/>
      <c r="AY576" s="394"/>
      <c r="AZ576" s="391"/>
      <c r="BA576" s="394"/>
      <c r="BB576" s="394"/>
      <c r="BC576" s="391"/>
      <c r="BD576" s="394"/>
      <c r="BE576" s="394"/>
      <c r="BF576" s="391"/>
      <c r="BG576" s="394"/>
      <c r="BH576" s="394"/>
      <c r="BI576" s="391"/>
      <c r="BJ576" s="394"/>
      <c r="BK576" s="394"/>
      <c r="BL576" s="394"/>
      <c r="BM576" s="407"/>
    </row>
    <row r="577" spans="6:65" x14ac:dyDescent="0.25">
      <c r="F577" s="394"/>
      <c r="G577" s="391"/>
      <c r="H577" s="394"/>
      <c r="I577" s="394"/>
      <c r="J577" s="391"/>
      <c r="K577" s="406"/>
      <c r="L577" s="406"/>
      <c r="M577" s="391"/>
      <c r="N577" s="394"/>
      <c r="O577" s="394"/>
      <c r="P577" s="391"/>
      <c r="Q577" s="394"/>
      <c r="R577" s="394"/>
      <c r="S577" s="391"/>
      <c r="T577" s="394"/>
      <c r="U577" s="394"/>
      <c r="V577" s="391"/>
      <c r="W577" s="394"/>
      <c r="X577" s="394"/>
      <c r="Y577" s="391"/>
      <c r="Z577" s="394"/>
      <c r="AA577" s="394"/>
      <c r="AB577" s="391"/>
      <c r="AC577" s="394"/>
      <c r="AD577" s="394"/>
      <c r="AE577" s="391"/>
      <c r="AF577" s="394"/>
      <c r="AG577" s="394"/>
      <c r="AH577" s="391"/>
      <c r="AI577" s="394"/>
      <c r="AJ577" s="394"/>
      <c r="AK577" s="391"/>
      <c r="AL577" s="394"/>
      <c r="AM577" s="394"/>
      <c r="AN577" s="391"/>
      <c r="AO577" s="394"/>
      <c r="AP577" s="394"/>
      <c r="AQ577" s="391"/>
      <c r="AR577" s="394"/>
      <c r="AS577" s="394"/>
      <c r="AT577" s="391"/>
      <c r="AU577" s="394"/>
      <c r="AV577" s="394"/>
      <c r="AW577" s="391"/>
      <c r="AX577" s="394"/>
      <c r="AY577" s="394"/>
      <c r="AZ577" s="391"/>
      <c r="BA577" s="394"/>
      <c r="BB577" s="394"/>
      <c r="BC577" s="391"/>
      <c r="BD577" s="394"/>
      <c r="BE577" s="394"/>
      <c r="BF577" s="391"/>
      <c r="BG577" s="394"/>
      <c r="BH577" s="394"/>
      <c r="BI577" s="391"/>
      <c r="BJ577" s="394"/>
      <c r="BK577" s="394"/>
      <c r="BL577" s="394"/>
      <c r="BM577" s="407"/>
    </row>
    <row r="578" spans="6:65" x14ac:dyDescent="0.25">
      <c r="F578" s="394"/>
      <c r="G578" s="391"/>
      <c r="H578" s="394"/>
      <c r="I578" s="394"/>
      <c r="J578" s="391"/>
      <c r="K578" s="406"/>
      <c r="L578" s="406"/>
      <c r="M578" s="391"/>
      <c r="N578" s="394"/>
      <c r="O578" s="394"/>
      <c r="P578" s="391"/>
      <c r="Q578" s="394"/>
      <c r="R578" s="394"/>
      <c r="S578" s="391"/>
      <c r="T578" s="394"/>
      <c r="U578" s="394"/>
      <c r="V578" s="391"/>
      <c r="W578" s="394"/>
      <c r="X578" s="394"/>
      <c r="Y578" s="391"/>
      <c r="Z578" s="394"/>
      <c r="AA578" s="394"/>
      <c r="AB578" s="391"/>
      <c r="AC578" s="394"/>
      <c r="AD578" s="394"/>
      <c r="AE578" s="391"/>
      <c r="AF578" s="394"/>
      <c r="AG578" s="394"/>
      <c r="AH578" s="391"/>
      <c r="AI578" s="394"/>
      <c r="AJ578" s="394"/>
      <c r="AK578" s="391"/>
      <c r="AL578" s="394"/>
      <c r="AM578" s="394"/>
      <c r="AN578" s="391"/>
      <c r="AO578" s="394"/>
      <c r="AP578" s="394"/>
      <c r="AQ578" s="391"/>
      <c r="AR578" s="394"/>
      <c r="AS578" s="394"/>
      <c r="AT578" s="391"/>
      <c r="AU578" s="394"/>
      <c r="AV578" s="394"/>
      <c r="AW578" s="391"/>
      <c r="AX578" s="394"/>
      <c r="AY578" s="394"/>
      <c r="AZ578" s="391"/>
      <c r="BA578" s="394"/>
      <c r="BB578" s="394"/>
      <c r="BC578" s="391"/>
      <c r="BD578" s="394"/>
      <c r="BE578" s="394"/>
      <c r="BF578" s="391"/>
      <c r="BG578" s="394"/>
      <c r="BH578" s="394"/>
      <c r="BI578" s="391"/>
      <c r="BJ578" s="394"/>
      <c r="BK578" s="394"/>
      <c r="BL578" s="394"/>
      <c r="BM578" s="407"/>
    </row>
    <row r="579" spans="6:65" x14ac:dyDescent="0.25">
      <c r="F579" s="394"/>
      <c r="G579" s="391"/>
      <c r="H579" s="394"/>
      <c r="I579" s="394"/>
      <c r="J579" s="391"/>
      <c r="K579" s="406"/>
      <c r="L579" s="406"/>
      <c r="M579" s="391"/>
      <c r="N579" s="394"/>
      <c r="O579" s="394"/>
      <c r="P579" s="391"/>
      <c r="Q579" s="394"/>
      <c r="R579" s="394"/>
      <c r="S579" s="391"/>
      <c r="T579" s="394"/>
      <c r="U579" s="394"/>
      <c r="V579" s="391"/>
      <c r="W579" s="394"/>
      <c r="X579" s="394"/>
      <c r="Y579" s="391"/>
      <c r="Z579" s="394"/>
      <c r="AA579" s="394"/>
      <c r="AB579" s="391"/>
      <c r="AC579" s="394"/>
      <c r="AD579" s="394"/>
      <c r="AE579" s="391"/>
      <c r="AF579" s="394"/>
      <c r="AG579" s="394"/>
      <c r="AH579" s="391"/>
      <c r="AI579" s="394"/>
      <c r="AJ579" s="394"/>
      <c r="AK579" s="391"/>
      <c r="AL579" s="394"/>
      <c r="AM579" s="394"/>
      <c r="AN579" s="391"/>
      <c r="AO579" s="394"/>
      <c r="AP579" s="394"/>
      <c r="AQ579" s="391"/>
      <c r="AR579" s="394"/>
      <c r="AS579" s="394"/>
      <c r="AT579" s="391"/>
      <c r="AU579" s="394"/>
      <c r="AV579" s="394"/>
      <c r="AW579" s="391"/>
      <c r="AX579" s="394"/>
      <c r="AY579" s="394"/>
      <c r="AZ579" s="391"/>
      <c r="BA579" s="394"/>
      <c r="BB579" s="394"/>
      <c r="BC579" s="391"/>
      <c r="BD579" s="394"/>
      <c r="BE579" s="394"/>
      <c r="BF579" s="391"/>
      <c r="BG579" s="394"/>
      <c r="BH579" s="394"/>
      <c r="BI579" s="391"/>
      <c r="BJ579" s="394"/>
      <c r="BK579" s="394"/>
      <c r="BL579" s="394"/>
      <c r="BM579" s="407"/>
    </row>
    <row r="580" spans="6:65" x14ac:dyDescent="0.25">
      <c r="F580" s="394"/>
      <c r="G580" s="391"/>
      <c r="H580" s="394"/>
      <c r="I580" s="394"/>
      <c r="J580" s="391"/>
      <c r="K580" s="406"/>
      <c r="L580" s="406"/>
      <c r="M580" s="391"/>
      <c r="N580" s="394"/>
      <c r="O580" s="394"/>
      <c r="P580" s="391"/>
      <c r="Q580" s="394"/>
      <c r="R580" s="394"/>
      <c r="S580" s="391"/>
      <c r="T580" s="394"/>
      <c r="U580" s="394"/>
      <c r="V580" s="391"/>
      <c r="W580" s="394"/>
      <c r="X580" s="394"/>
      <c r="Y580" s="391"/>
      <c r="Z580" s="394"/>
      <c r="AA580" s="394"/>
      <c r="AB580" s="391"/>
      <c r="AC580" s="394"/>
      <c r="AD580" s="394"/>
      <c r="AE580" s="391"/>
      <c r="AF580" s="394"/>
      <c r="AG580" s="394"/>
      <c r="AH580" s="391"/>
      <c r="AI580" s="394"/>
      <c r="AJ580" s="394"/>
      <c r="AK580" s="391"/>
      <c r="AL580" s="394"/>
      <c r="AM580" s="394"/>
      <c r="AN580" s="391"/>
      <c r="AO580" s="394"/>
      <c r="AP580" s="394"/>
      <c r="AQ580" s="391"/>
      <c r="AR580" s="394"/>
      <c r="AS580" s="394"/>
      <c r="AT580" s="391"/>
      <c r="AU580" s="394"/>
      <c r="AV580" s="394"/>
      <c r="AW580" s="391"/>
      <c r="AX580" s="394"/>
      <c r="AY580" s="394"/>
      <c r="AZ580" s="391"/>
      <c r="BA580" s="394"/>
      <c r="BB580" s="394"/>
      <c r="BC580" s="391"/>
      <c r="BD580" s="394"/>
      <c r="BE580" s="394"/>
      <c r="BF580" s="391"/>
      <c r="BG580" s="394"/>
      <c r="BH580" s="394"/>
      <c r="BI580" s="391"/>
      <c r="BJ580" s="394"/>
      <c r="BK580" s="394"/>
      <c r="BL580" s="394"/>
      <c r="BM580" s="407"/>
    </row>
    <row r="581" spans="6:65" x14ac:dyDescent="0.25">
      <c r="F581" s="394"/>
      <c r="G581" s="391"/>
      <c r="H581" s="394"/>
      <c r="I581" s="394"/>
      <c r="J581" s="391"/>
      <c r="K581" s="406"/>
      <c r="L581" s="406"/>
      <c r="M581" s="391"/>
      <c r="N581" s="394"/>
      <c r="O581" s="394"/>
      <c r="P581" s="391"/>
      <c r="Q581" s="394"/>
      <c r="R581" s="394"/>
      <c r="S581" s="391"/>
      <c r="T581" s="394"/>
      <c r="U581" s="394"/>
      <c r="V581" s="391"/>
      <c r="W581" s="394"/>
      <c r="X581" s="394"/>
      <c r="Y581" s="391"/>
      <c r="Z581" s="394"/>
      <c r="AA581" s="394"/>
      <c r="AB581" s="391"/>
      <c r="AC581" s="394"/>
      <c r="AD581" s="394"/>
      <c r="AE581" s="391"/>
      <c r="AF581" s="394"/>
      <c r="AG581" s="394"/>
      <c r="AH581" s="391"/>
      <c r="AI581" s="394"/>
      <c r="AJ581" s="394"/>
      <c r="AK581" s="391"/>
      <c r="AL581" s="394"/>
      <c r="AM581" s="394"/>
      <c r="AN581" s="391"/>
      <c r="AO581" s="394"/>
      <c r="AP581" s="394"/>
      <c r="AQ581" s="391"/>
      <c r="AR581" s="394"/>
      <c r="AS581" s="394"/>
      <c r="AT581" s="391"/>
      <c r="AU581" s="394"/>
      <c r="AV581" s="394"/>
      <c r="AW581" s="391"/>
      <c r="AX581" s="394"/>
      <c r="AY581" s="394"/>
      <c r="AZ581" s="391"/>
      <c r="BA581" s="394"/>
      <c r="BB581" s="394"/>
      <c r="BC581" s="391"/>
      <c r="BD581" s="394"/>
      <c r="BE581" s="394"/>
      <c r="BF581" s="391"/>
      <c r="BG581" s="394"/>
      <c r="BH581" s="394"/>
      <c r="BI581" s="391"/>
      <c r="BJ581" s="394"/>
      <c r="BK581" s="394"/>
      <c r="BL581" s="394"/>
      <c r="BM581" s="407"/>
    </row>
    <row r="582" spans="6:65" x14ac:dyDescent="0.25">
      <c r="F582" s="394"/>
      <c r="G582" s="391"/>
      <c r="H582" s="394"/>
      <c r="I582" s="394"/>
      <c r="J582" s="391"/>
      <c r="K582" s="406"/>
      <c r="L582" s="406"/>
      <c r="M582" s="391"/>
      <c r="N582" s="394"/>
      <c r="O582" s="394"/>
      <c r="P582" s="391"/>
      <c r="Q582" s="394"/>
      <c r="R582" s="394"/>
      <c r="S582" s="391"/>
      <c r="T582" s="394"/>
      <c r="U582" s="394"/>
      <c r="V582" s="391"/>
      <c r="W582" s="394"/>
      <c r="X582" s="394"/>
      <c r="Y582" s="391"/>
      <c r="Z582" s="394"/>
      <c r="AA582" s="394"/>
      <c r="AB582" s="391"/>
      <c r="AC582" s="394"/>
      <c r="AD582" s="394"/>
      <c r="AE582" s="391"/>
      <c r="AF582" s="394"/>
      <c r="AG582" s="394"/>
      <c r="AH582" s="391"/>
      <c r="AI582" s="394"/>
      <c r="AJ582" s="394"/>
      <c r="AK582" s="391"/>
      <c r="AL582" s="394"/>
      <c r="AM582" s="394"/>
      <c r="AN582" s="391"/>
      <c r="AO582" s="394"/>
      <c r="AP582" s="394"/>
      <c r="AQ582" s="391"/>
      <c r="AR582" s="394"/>
      <c r="AS582" s="394"/>
      <c r="AT582" s="391"/>
      <c r="AU582" s="394"/>
      <c r="AV582" s="394"/>
      <c r="AW582" s="391"/>
      <c r="AX582" s="394"/>
      <c r="AY582" s="394"/>
      <c r="AZ582" s="391"/>
      <c r="BA582" s="394"/>
      <c r="BB582" s="394"/>
      <c r="BC582" s="391"/>
      <c r="BD582" s="394"/>
      <c r="BE582" s="394"/>
      <c r="BF582" s="391"/>
      <c r="BG582" s="394"/>
      <c r="BH582" s="394"/>
      <c r="BI582" s="391"/>
      <c r="BJ582" s="394"/>
      <c r="BK582" s="394"/>
      <c r="BL582" s="394"/>
      <c r="BM582" s="407"/>
    </row>
    <row r="583" spans="6:65" x14ac:dyDescent="0.25">
      <c r="F583" s="394"/>
      <c r="G583" s="391"/>
      <c r="H583" s="394"/>
      <c r="I583" s="394"/>
      <c r="J583" s="391"/>
      <c r="K583" s="406"/>
      <c r="L583" s="406"/>
      <c r="M583" s="391"/>
      <c r="N583" s="394"/>
      <c r="O583" s="394"/>
      <c r="P583" s="391"/>
      <c r="Q583" s="394"/>
      <c r="R583" s="394"/>
      <c r="S583" s="391"/>
      <c r="T583" s="394"/>
      <c r="U583" s="394"/>
      <c r="V583" s="391"/>
      <c r="W583" s="394"/>
      <c r="X583" s="394"/>
      <c r="Y583" s="391"/>
      <c r="Z583" s="394"/>
      <c r="AA583" s="394"/>
      <c r="AB583" s="391"/>
      <c r="AC583" s="394"/>
      <c r="AD583" s="394"/>
      <c r="AE583" s="391"/>
      <c r="AF583" s="394"/>
      <c r="AG583" s="394"/>
      <c r="AH583" s="391"/>
      <c r="AI583" s="394"/>
      <c r="AJ583" s="394"/>
      <c r="AK583" s="391"/>
      <c r="AL583" s="394"/>
      <c r="AM583" s="394"/>
      <c r="AN583" s="391"/>
      <c r="AO583" s="394"/>
      <c r="AP583" s="394"/>
      <c r="AQ583" s="391"/>
      <c r="AR583" s="394"/>
      <c r="AS583" s="394"/>
      <c r="AT583" s="391"/>
      <c r="AU583" s="394"/>
      <c r="AV583" s="394"/>
      <c r="AW583" s="391"/>
      <c r="AX583" s="394"/>
      <c r="AY583" s="394"/>
      <c r="AZ583" s="391"/>
      <c r="BA583" s="394"/>
      <c r="BB583" s="394"/>
      <c r="BC583" s="391"/>
      <c r="BD583" s="394"/>
      <c r="BE583" s="394"/>
      <c r="BF583" s="391"/>
      <c r="BG583" s="394"/>
      <c r="BH583" s="394"/>
      <c r="BI583" s="391"/>
      <c r="BJ583" s="394"/>
      <c r="BK583" s="394"/>
      <c r="BL583" s="394"/>
      <c r="BM583" s="407"/>
    </row>
    <row r="584" spans="6:65" x14ac:dyDescent="0.25">
      <c r="F584" s="394"/>
      <c r="G584" s="391"/>
      <c r="H584" s="394"/>
      <c r="I584" s="394"/>
      <c r="J584" s="391"/>
      <c r="K584" s="406"/>
      <c r="L584" s="406"/>
      <c r="M584" s="391"/>
      <c r="N584" s="394"/>
      <c r="O584" s="394"/>
      <c r="P584" s="391"/>
      <c r="Q584" s="394"/>
      <c r="R584" s="394"/>
      <c r="S584" s="391"/>
      <c r="T584" s="394"/>
      <c r="U584" s="394"/>
      <c r="V584" s="391"/>
      <c r="W584" s="394"/>
      <c r="X584" s="394"/>
      <c r="Y584" s="391"/>
      <c r="Z584" s="394"/>
      <c r="AA584" s="394"/>
      <c r="AB584" s="391"/>
      <c r="AC584" s="394"/>
      <c r="AD584" s="394"/>
      <c r="AE584" s="391"/>
      <c r="AF584" s="394"/>
      <c r="AG584" s="394"/>
      <c r="AH584" s="391"/>
      <c r="AI584" s="394"/>
      <c r="AJ584" s="394"/>
      <c r="AK584" s="391"/>
      <c r="AL584" s="394"/>
      <c r="AM584" s="394"/>
      <c r="AN584" s="391"/>
      <c r="AO584" s="394"/>
      <c r="AP584" s="394"/>
      <c r="AQ584" s="391"/>
      <c r="AR584" s="394"/>
      <c r="AS584" s="394"/>
      <c r="AT584" s="391"/>
      <c r="AU584" s="394"/>
      <c r="AV584" s="394"/>
      <c r="AW584" s="391"/>
      <c r="AX584" s="394"/>
      <c r="AY584" s="394"/>
      <c r="AZ584" s="391"/>
      <c r="BA584" s="394"/>
      <c r="BB584" s="394"/>
      <c r="BC584" s="391"/>
      <c r="BD584" s="394"/>
      <c r="BE584" s="394"/>
      <c r="BF584" s="391"/>
      <c r="BG584" s="394"/>
      <c r="BH584" s="394"/>
      <c r="BI584" s="391"/>
      <c r="BJ584" s="394"/>
      <c r="BK584" s="394"/>
      <c r="BL584" s="394"/>
      <c r="BM584" s="407"/>
    </row>
    <row r="585" spans="6:65" x14ac:dyDescent="0.25">
      <c r="F585" s="394"/>
      <c r="G585" s="391"/>
      <c r="H585" s="394"/>
      <c r="I585" s="394"/>
      <c r="J585" s="391"/>
      <c r="K585" s="406"/>
      <c r="L585" s="406"/>
      <c r="M585" s="391"/>
      <c r="N585" s="394"/>
      <c r="O585" s="394"/>
      <c r="P585" s="391"/>
      <c r="Q585" s="394"/>
      <c r="R585" s="394"/>
      <c r="S585" s="391"/>
      <c r="T585" s="394"/>
      <c r="U585" s="394"/>
      <c r="V585" s="391"/>
      <c r="W585" s="394"/>
      <c r="X585" s="394"/>
      <c r="Y585" s="391"/>
      <c r="Z585" s="394"/>
      <c r="AA585" s="394"/>
      <c r="AB585" s="391"/>
      <c r="AC585" s="394"/>
      <c r="AD585" s="394"/>
      <c r="AE585" s="391"/>
      <c r="AF585" s="394"/>
      <c r="AG585" s="394"/>
      <c r="AH585" s="391"/>
      <c r="AI585" s="394"/>
      <c r="AJ585" s="394"/>
      <c r="AK585" s="391"/>
      <c r="AL585" s="394"/>
      <c r="AM585" s="394"/>
      <c r="AN585" s="391"/>
      <c r="AO585" s="394"/>
      <c r="AP585" s="394"/>
      <c r="AQ585" s="391"/>
      <c r="AR585" s="394"/>
      <c r="AS585" s="394"/>
      <c r="AT585" s="391"/>
      <c r="AU585" s="394"/>
      <c r="AV585" s="394"/>
      <c r="AW585" s="391"/>
      <c r="AX585" s="394"/>
      <c r="AY585" s="394"/>
      <c r="AZ585" s="391"/>
      <c r="BA585" s="394"/>
      <c r="BB585" s="394"/>
      <c r="BC585" s="391"/>
      <c r="BD585" s="394"/>
      <c r="BE585" s="394"/>
      <c r="BF585" s="391"/>
      <c r="BG585" s="394"/>
      <c r="BH585" s="394"/>
      <c r="BI585" s="391"/>
      <c r="BJ585" s="394"/>
      <c r="BK585" s="394"/>
      <c r="BL585" s="394"/>
      <c r="BM585" s="407"/>
    </row>
    <row r="586" spans="6:65" x14ac:dyDescent="0.25">
      <c r="F586" s="394"/>
      <c r="G586" s="391"/>
      <c r="H586" s="394"/>
      <c r="I586" s="394"/>
      <c r="J586" s="391"/>
      <c r="K586" s="406"/>
      <c r="L586" s="406"/>
      <c r="M586" s="391"/>
      <c r="N586" s="394"/>
      <c r="O586" s="394"/>
      <c r="P586" s="391"/>
      <c r="Q586" s="394"/>
      <c r="R586" s="394"/>
      <c r="S586" s="391"/>
      <c r="T586" s="394"/>
      <c r="U586" s="394"/>
      <c r="V586" s="391"/>
      <c r="W586" s="394"/>
      <c r="X586" s="394"/>
      <c r="Y586" s="391"/>
      <c r="Z586" s="394"/>
      <c r="AA586" s="394"/>
      <c r="AB586" s="391"/>
      <c r="AC586" s="394"/>
      <c r="AD586" s="394"/>
      <c r="AE586" s="391"/>
      <c r="AF586" s="394"/>
      <c r="AG586" s="394"/>
      <c r="AH586" s="391"/>
      <c r="AI586" s="394"/>
      <c r="AJ586" s="394"/>
      <c r="AK586" s="391"/>
      <c r="AL586" s="394"/>
      <c r="AM586" s="394"/>
      <c r="AN586" s="391"/>
      <c r="AO586" s="394"/>
      <c r="AP586" s="394"/>
      <c r="AQ586" s="391"/>
      <c r="AR586" s="394"/>
      <c r="AS586" s="394"/>
      <c r="AT586" s="391"/>
      <c r="AU586" s="394"/>
      <c r="AV586" s="394"/>
      <c r="AW586" s="391"/>
      <c r="AX586" s="394"/>
      <c r="AY586" s="394"/>
      <c r="AZ586" s="391"/>
      <c r="BA586" s="394"/>
      <c r="BB586" s="394"/>
      <c r="BC586" s="391"/>
      <c r="BD586" s="394"/>
      <c r="BE586" s="394"/>
      <c r="BF586" s="391"/>
      <c r="BG586" s="394"/>
      <c r="BH586" s="394"/>
      <c r="BI586" s="391"/>
      <c r="BJ586" s="394"/>
      <c r="BK586" s="394"/>
      <c r="BL586" s="394"/>
      <c r="BM586" s="407"/>
    </row>
    <row r="587" spans="6:65" x14ac:dyDescent="0.25">
      <c r="F587" s="394"/>
      <c r="G587" s="391"/>
      <c r="H587" s="394"/>
      <c r="I587" s="394"/>
      <c r="J587" s="391"/>
      <c r="K587" s="406"/>
      <c r="L587" s="406"/>
      <c r="M587" s="391"/>
      <c r="N587" s="394"/>
      <c r="O587" s="394"/>
      <c r="P587" s="391"/>
      <c r="Q587" s="394"/>
      <c r="R587" s="394"/>
      <c r="S587" s="391"/>
      <c r="T587" s="394"/>
      <c r="U587" s="394"/>
      <c r="V587" s="391"/>
      <c r="W587" s="394"/>
      <c r="X587" s="394"/>
      <c r="Y587" s="391"/>
      <c r="Z587" s="394"/>
      <c r="AA587" s="394"/>
      <c r="AB587" s="391"/>
      <c r="AC587" s="394"/>
      <c r="AD587" s="394"/>
      <c r="AE587" s="391"/>
      <c r="AF587" s="394"/>
      <c r="AG587" s="394"/>
      <c r="AH587" s="391"/>
      <c r="AI587" s="394"/>
      <c r="AJ587" s="394"/>
      <c r="AK587" s="391"/>
      <c r="AL587" s="394"/>
      <c r="AM587" s="394"/>
      <c r="AN587" s="391"/>
      <c r="AO587" s="394"/>
      <c r="AP587" s="394"/>
      <c r="AQ587" s="391"/>
      <c r="AR587" s="394"/>
      <c r="AS587" s="394"/>
      <c r="AT587" s="391"/>
      <c r="AU587" s="394"/>
      <c r="AV587" s="394"/>
      <c r="AW587" s="391"/>
      <c r="AX587" s="394"/>
      <c r="AY587" s="394"/>
      <c r="AZ587" s="391"/>
      <c r="BA587" s="394"/>
      <c r="BB587" s="394"/>
      <c r="BC587" s="391"/>
      <c r="BD587" s="394"/>
      <c r="BE587" s="394"/>
      <c r="BF587" s="391"/>
      <c r="BG587" s="394"/>
      <c r="BH587" s="394"/>
      <c r="BI587" s="391"/>
      <c r="BJ587" s="394"/>
      <c r="BK587" s="394"/>
      <c r="BL587" s="394"/>
      <c r="BM587" s="407"/>
    </row>
    <row r="588" spans="6:65" x14ac:dyDescent="0.25">
      <c r="F588" s="394"/>
      <c r="G588" s="391"/>
      <c r="H588" s="394"/>
      <c r="I588" s="394"/>
      <c r="J588" s="391"/>
      <c r="K588" s="406"/>
      <c r="L588" s="406"/>
      <c r="M588" s="391"/>
      <c r="N588" s="394"/>
      <c r="O588" s="394"/>
      <c r="P588" s="391"/>
      <c r="Q588" s="394"/>
      <c r="R588" s="394"/>
      <c r="S588" s="391"/>
      <c r="T588" s="394"/>
      <c r="U588" s="394"/>
      <c r="V588" s="391"/>
      <c r="W588" s="394"/>
      <c r="X588" s="394"/>
      <c r="Y588" s="391"/>
      <c r="Z588" s="394"/>
      <c r="AA588" s="394"/>
      <c r="AB588" s="391"/>
      <c r="AC588" s="394"/>
      <c r="AD588" s="394"/>
      <c r="AE588" s="391"/>
      <c r="AF588" s="394"/>
      <c r="AG588" s="394"/>
      <c r="AH588" s="391"/>
      <c r="AI588" s="394"/>
      <c r="AJ588" s="394"/>
      <c r="AK588" s="391"/>
      <c r="AL588" s="394"/>
      <c r="AM588" s="394"/>
      <c r="AN588" s="391"/>
      <c r="AO588" s="394"/>
      <c r="AP588" s="394"/>
      <c r="AQ588" s="391"/>
      <c r="AR588" s="394"/>
      <c r="AS588" s="394"/>
      <c r="AT588" s="391"/>
      <c r="AU588" s="394"/>
      <c r="AV588" s="394"/>
      <c r="AW588" s="391"/>
      <c r="AX588" s="394"/>
      <c r="AY588" s="394"/>
      <c r="AZ588" s="391"/>
      <c r="BA588" s="394"/>
      <c r="BB588" s="394"/>
      <c r="BC588" s="391"/>
      <c r="BD588" s="394"/>
      <c r="BE588" s="394"/>
      <c r="BF588" s="391"/>
      <c r="BG588" s="394"/>
      <c r="BH588" s="394"/>
      <c r="BI588" s="391"/>
      <c r="BJ588" s="394"/>
      <c r="BK588" s="394"/>
      <c r="BL588" s="394"/>
      <c r="BM588" s="407"/>
    </row>
    <row r="589" spans="6:65" x14ac:dyDescent="0.25">
      <c r="F589" s="394"/>
      <c r="G589" s="391"/>
      <c r="H589" s="394"/>
      <c r="I589" s="394"/>
      <c r="J589" s="391"/>
      <c r="K589" s="406"/>
      <c r="L589" s="406"/>
      <c r="M589" s="391"/>
      <c r="N589" s="394"/>
      <c r="O589" s="394"/>
      <c r="P589" s="391"/>
      <c r="Q589" s="394"/>
      <c r="R589" s="394"/>
      <c r="S589" s="391"/>
      <c r="T589" s="394"/>
      <c r="U589" s="394"/>
      <c r="V589" s="391"/>
      <c r="W589" s="394"/>
      <c r="X589" s="394"/>
      <c r="Y589" s="391"/>
      <c r="Z589" s="394"/>
      <c r="AA589" s="394"/>
      <c r="AB589" s="391"/>
      <c r="AC589" s="394"/>
      <c r="AD589" s="394"/>
      <c r="AE589" s="391"/>
      <c r="AF589" s="394"/>
      <c r="AG589" s="394"/>
      <c r="AH589" s="391"/>
      <c r="AI589" s="394"/>
      <c r="AJ589" s="394"/>
      <c r="AK589" s="391"/>
      <c r="AL589" s="394"/>
      <c r="AM589" s="394"/>
      <c r="AN589" s="391"/>
      <c r="AO589" s="394"/>
      <c r="AP589" s="394"/>
      <c r="AQ589" s="391"/>
      <c r="AR589" s="394"/>
      <c r="AS589" s="394"/>
      <c r="AT589" s="391"/>
      <c r="AU589" s="394"/>
      <c r="AV589" s="394"/>
      <c r="AW589" s="391"/>
      <c r="AX589" s="394"/>
      <c r="AY589" s="394"/>
      <c r="AZ589" s="391"/>
      <c r="BA589" s="394"/>
      <c r="BB589" s="394"/>
      <c r="BC589" s="391"/>
      <c r="BD589" s="394"/>
      <c r="BE589" s="394"/>
      <c r="BF589" s="391"/>
      <c r="BG589" s="394"/>
      <c r="BH589" s="394"/>
      <c r="BI589" s="391"/>
      <c r="BJ589" s="394"/>
      <c r="BK589" s="394"/>
      <c r="BL589" s="394"/>
      <c r="BM589" s="407"/>
    </row>
    <row r="590" spans="6:65" x14ac:dyDescent="0.25">
      <c r="F590" s="394"/>
      <c r="G590" s="391"/>
      <c r="H590" s="394"/>
      <c r="I590" s="394"/>
      <c r="J590" s="391"/>
      <c r="K590" s="406"/>
      <c r="L590" s="406"/>
      <c r="M590" s="391"/>
      <c r="N590" s="394"/>
      <c r="O590" s="394"/>
      <c r="P590" s="391"/>
      <c r="Q590" s="394"/>
      <c r="R590" s="394"/>
      <c r="S590" s="391"/>
      <c r="T590" s="394"/>
      <c r="U590" s="394"/>
      <c r="V590" s="391"/>
      <c r="W590" s="394"/>
      <c r="X590" s="394"/>
      <c r="Y590" s="391"/>
      <c r="Z590" s="394"/>
      <c r="AA590" s="394"/>
      <c r="AB590" s="391"/>
      <c r="AC590" s="394"/>
      <c r="AD590" s="394"/>
      <c r="AE590" s="391"/>
      <c r="AF590" s="394"/>
      <c r="AG590" s="394"/>
      <c r="AH590" s="391"/>
      <c r="AI590" s="394"/>
      <c r="AJ590" s="394"/>
      <c r="AK590" s="391"/>
      <c r="AL590" s="394"/>
      <c r="AM590" s="394"/>
      <c r="AN590" s="391"/>
      <c r="AO590" s="394"/>
      <c r="AP590" s="394"/>
      <c r="AQ590" s="391"/>
      <c r="AR590" s="394"/>
      <c r="AS590" s="394"/>
      <c r="AT590" s="391"/>
      <c r="AU590" s="394"/>
      <c r="AV590" s="394"/>
      <c r="AW590" s="391"/>
      <c r="AX590" s="394"/>
      <c r="AY590" s="394"/>
      <c r="AZ590" s="391"/>
      <c r="BA590" s="394"/>
      <c r="BB590" s="394"/>
      <c r="BC590" s="391"/>
      <c r="BD590" s="394"/>
      <c r="BE590" s="394"/>
      <c r="BF590" s="391"/>
      <c r="BG590" s="394"/>
      <c r="BH590" s="394"/>
      <c r="BI590" s="391"/>
      <c r="BJ590" s="394"/>
      <c r="BK590" s="394"/>
      <c r="BL590" s="394"/>
      <c r="BM590" s="407"/>
    </row>
    <row r="591" spans="6:65" x14ac:dyDescent="0.25">
      <c r="F591" s="394"/>
      <c r="G591" s="391"/>
      <c r="H591" s="394"/>
      <c r="I591" s="394"/>
      <c r="J591" s="391"/>
      <c r="K591" s="406"/>
      <c r="L591" s="406"/>
      <c r="M591" s="391"/>
      <c r="N591" s="394"/>
      <c r="O591" s="394"/>
      <c r="P591" s="391"/>
      <c r="Q591" s="394"/>
      <c r="R591" s="394"/>
      <c r="S591" s="391"/>
      <c r="T591" s="394"/>
      <c r="U591" s="394"/>
      <c r="V591" s="391"/>
      <c r="W591" s="394"/>
      <c r="X591" s="394"/>
      <c r="Y591" s="391"/>
      <c r="Z591" s="394"/>
      <c r="AA591" s="394"/>
      <c r="AB591" s="391"/>
      <c r="AC591" s="394"/>
      <c r="AD591" s="394"/>
      <c r="AE591" s="391"/>
      <c r="AF591" s="394"/>
      <c r="AG591" s="394"/>
      <c r="AH591" s="391"/>
      <c r="AI591" s="394"/>
      <c r="AJ591" s="394"/>
      <c r="AK591" s="391"/>
      <c r="AL591" s="394"/>
      <c r="AM591" s="394"/>
      <c r="AN591" s="391"/>
      <c r="AO591" s="394"/>
      <c r="AP591" s="394"/>
      <c r="AQ591" s="391"/>
      <c r="AR591" s="394"/>
      <c r="AS591" s="394"/>
      <c r="AT591" s="391"/>
      <c r="AU591" s="394"/>
      <c r="AV591" s="394"/>
      <c r="AW591" s="391"/>
      <c r="AX591" s="394"/>
      <c r="AY591" s="394"/>
      <c r="AZ591" s="391"/>
      <c r="BA591" s="394"/>
      <c r="BB591" s="394"/>
      <c r="BC591" s="391"/>
      <c r="BD591" s="394"/>
      <c r="BE591" s="394"/>
      <c r="BF591" s="391"/>
      <c r="BG591" s="394"/>
      <c r="BH591" s="394"/>
      <c r="BI591" s="391"/>
      <c r="BJ591" s="394"/>
      <c r="BK591" s="394"/>
      <c r="BL591" s="394"/>
      <c r="BM591" s="407"/>
    </row>
    <row r="592" spans="6:65" x14ac:dyDescent="0.25">
      <c r="F592" s="394"/>
      <c r="G592" s="391"/>
      <c r="H592" s="394"/>
      <c r="I592" s="394"/>
      <c r="J592" s="391"/>
      <c r="K592" s="406"/>
      <c r="L592" s="406"/>
      <c r="M592" s="391"/>
      <c r="N592" s="394"/>
      <c r="O592" s="394"/>
      <c r="P592" s="391"/>
      <c r="Q592" s="394"/>
      <c r="R592" s="394"/>
      <c r="S592" s="391"/>
      <c r="T592" s="394"/>
      <c r="U592" s="394"/>
      <c r="V592" s="391"/>
      <c r="W592" s="394"/>
      <c r="X592" s="394"/>
      <c r="Y592" s="391"/>
      <c r="Z592" s="394"/>
      <c r="AA592" s="394"/>
      <c r="AB592" s="391"/>
      <c r="AC592" s="394"/>
      <c r="AD592" s="394"/>
      <c r="AE592" s="391"/>
      <c r="AF592" s="394"/>
      <c r="AG592" s="394"/>
      <c r="AH592" s="391"/>
      <c r="AI592" s="394"/>
      <c r="AJ592" s="394"/>
      <c r="AK592" s="391"/>
      <c r="AL592" s="394"/>
      <c r="AM592" s="394"/>
      <c r="AN592" s="391"/>
      <c r="AO592" s="394"/>
      <c r="AP592" s="394"/>
      <c r="AQ592" s="391"/>
      <c r="AR592" s="394"/>
      <c r="AS592" s="394"/>
      <c r="AT592" s="391"/>
      <c r="AU592" s="394"/>
      <c r="AV592" s="394"/>
      <c r="AW592" s="391"/>
      <c r="AX592" s="394"/>
      <c r="AY592" s="394"/>
      <c r="AZ592" s="391"/>
      <c r="BA592" s="394"/>
      <c r="BB592" s="394"/>
      <c r="BC592" s="391"/>
      <c r="BD592" s="394"/>
      <c r="BE592" s="394"/>
      <c r="BF592" s="391"/>
      <c r="BG592" s="394"/>
      <c r="BH592" s="394"/>
      <c r="BI592" s="391"/>
      <c r="BJ592" s="394"/>
      <c r="BK592" s="394"/>
      <c r="BL592" s="394"/>
      <c r="BM592" s="407"/>
    </row>
    <row r="593" spans="6:65" x14ac:dyDescent="0.25">
      <c r="F593" s="394"/>
      <c r="G593" s="391"/>
      <c r="H593" s="394"/>
      <c r="I593" s="394"/>
      <c r="J593" s="391"/>
      <c r="K593" s="406"/>
      <c r="L593" s="406"/>
      <c r="M593" s="391"/>
      <c r="N593" s="394"/>
      <c r="O593" s="394"/>
      <c r="P593" s="391"/>
      <c r="Q593" s="394"/>
      <c r="R593" s="394"/>
      <c r="S593" s="391"/>
      <c r="T593" s="394"/>
      <c r="U593" s="394"/>
      <c r="V593" s="391"/>
      <c r="W593" s="394"/>
      <c r="X593" s="394"/>
      <c r="Y593" s="391"/>
      <c r="Z593" s="394"/>
      <c r="AA593" s="394"/>
      <c r="AB593" s="391"/>
      <c r="AC593" s="394"/>
      <c r="AD593" s="394"/>
      <c r="AE593" s="391"/>
      <c r="AF593" s="394"/>
      <c r="AG593" s="394"/>
      <c r="AH593" s="391"/>
      <c r="AI593" s="394"/>
      <c r="AJ593" s="394"/>
      <c r="AK593" s="391"/>
      <c r="AL593" s="394"/>
      <c r="AM593" s="394"/>
      <c r="AN593" s="391"/>
      <c r="AO593" s="394"/>
      <c r="AP593" s="394"/>
      <c r="AQ593" s="391"/>
      <c r="AR593" s="394"/>
      <c r="AS593" s="394"/>
      <c r="AT593" s="391"/>
      <c r="AU593" s="394"/>
      <c r="AV593" s="394"/>
      <c r="AW593" s="391"/>
      <c r="AX593" s="394"/>
      <c r="AY593" s="394"/>
      <c r="AZ593" s="391"/>
      <c r="BA593" s="394"/>
      <c r="BB593" s="394"/>
      <c r="BC593" s="391"/>
      <c r="BD593" s="394"/>
      <c r="BE593" s="394"/>
      <c r="BF593" s="391"/>
      <c r="BG593" s="394"/>
      <c r="BH593" s="394"/>
      <c r="BI593" s="391"/>
      <c r="BJ593" s="394"/>
      <c r="BK593" s="394"/>
      <c r="BL593" s="394"/>
      <c r="BM593" s="407"/>
    </row>
    <row r="594" spans="6:65" x14ac:dyDescent="0.25">
      <c r="F594" s="394"/>
      <c r="G594" s="391"/>
      <c r="H594" s="394"/>
      <c r="I594" s="394"/>
      <c r="J594" s="391"/>
      <c r="K594" s="406"/>
      <c r="L594" s="406"/>
      <c r="M594" s="391"/>
      <c r="N594" s="394"/>
      <c r="O594" s="394"/>
      <c r="P594" s="391"/>
      <c r="Q594" s="394"/>
      <c r="R594" s="394"/>
      <c r="S594" s="391"/>
      <c r="T594" s="394"/>
      <c r="U594" s="394"/>
      <c r="V594" s="391"/>
      <c r="W594" s="394"/>
      <c r="X594" s="394"/>
      <c r="Y594" s="391"/>
      <c r="Z594" s="394"/>
      <c r="AA594" s="394"/>
      <c r="AB594" s="391"/>
      <c r="AC594" s="394"/>
      <c r="AD594" s="394"/>
      <c r="AE594" s="391"/>
      <c r="AF594" s="394"/>
      <c r="AG594" s="394"/>
      <c r="AH594" s="391"/>
      <c r="AI594" s="394"/>
      <c r="AJ594" s="394"/>
      <c r="AK594" s="391"/>
      <c r="AL594" s="394"/>
      <c r="AM594" s="394"/>
      <c r="AN594" s="391"/>
      <c r="AO594" s="394"/>
      <c r="AP594" s="394"/>
      <c r="AQ594" s="391"/>
      <c r="AR594" s="394"/>
      <c r="AS594" s="394"/>
      <c r="AT594" s="391"/>
      <c r="AU594" s="394"/>
      <c r="AV594" s="394"/>
      <c r="AW594" s="391"/>
      <c r="AX594" s="394"/>
      <c r="AY594" s="394"/>
      <c r="AZ594" s="391"/>
      <c r="BA594" s="394"/>
      <c r="BB594" s="394"/>
      <c r="BC594" s="391"/>
      <c r="BD594" s="394"/>
      <c r="BE594" s="394"/>
      <c r="BF594" s="391"/>
      <c r="BG594" s="394"/>
      <c r="BH594" s="394"/>
      <c r="BI594" s="391"/>
      <c r="BJ594" s="394"/>
      <c r="BK594" s="394"/>
      <c r="BL594" s="394"/>
      <c r="BM594" s="407"/>
    </row>
    <row r="595" spans="6:65" x14ac:dyDescent="0.25">
      <c r="F595" s="394"/>
      <c r="G595" s="391"/>
      <c r="H595" s="394"/>
      <c r="I595" s="394"/>
      <c r="J595" s="391"/>
      <c r="K595" s="406"/>
      <c r="L595" s="406"/>
      <c r="M595" s="391"/>
      <c r="N595" s="394"/>
      <c r="O595" s="394"/>
      <c r="P595" s="391"/>
      <c r="Q595" s="394"/>
      <c r="R595" s="394"/>
      <c r="S595" s="391"/>
      <c r="T595" s="394"/>
      <c r="U595" s="394"/>
      <c r="V595" s="391"/>
      <c r="W595" s="394"/>
      <c r="X595" s="394"/>
      <c r="Y595" s="391"/>
      <c r="Z595" s="394"/>
      <c r="AA595" s="394"/>
      <c r="AB595" s="391"/>
      <c r="AC595" s="394"/>
      <c r="AD595" s="394"/>
      <c r="AE595" s="391"/>
      <c r="AF595" s="394"/>
      <c r="AG595" s="394"/>
      <c r="AH595" s="391"/>
      <c r="AI595" s="394"/>
      <c r="AJ595" s="394"/>
      <c r="AK595" s="391"/>
      <c r="AL595" s="394"/>
      <c r="AM595" s="394"/>
      <c r="AN595" s="391"/>
      <c r="AO595" s="394"/>
      <c r="AP595" s="394"/>
      <c r="AQ595" s="391"/>
      <c r="AR595" s="394"/>
      <c r="AS595" s="394"/>
      <c r="AT595" s="391"/>
      <c r="AU595" s="394"/>
      <c r="AV595" s="394"/>
      <c r="AW595" s="391"/>
      <c r="AX595" s="394"/>
      <c r="AY595" s="394"/>
      <c r="AZ595" s="391"/>
      <c r="BA595" s="394"/>
      <c r="BB595" s="394"/>
      <c r="BC595" s="391"/>
      <c r="BD595" s="394"/>
      <c r="BE595" s="394"/>
      <c r="BF595" s="391"/>
      <c r="BG595" s="394"/>
      <c r="BH595" s="394"/>
      <c r="BI595" s="391"/>
      <c r="BJ595" s="394"/>
      <c r="BK595" s="394"/>
      <c r="BL595" s="394"/>
      <c r="BM595" s="407"/>
    </row>
    <row r="596" spans="6:65" x14ac:dyDescent="0.25">
      <c r="F596" s="394"/>
      <c r="G596" s="391"/>
      <c r="H596" s="394"/>
      <c r="I596" s="394"/>
      <c r="J596" s="391"/>
      <c r="K596" s="406"/>
      <c r="L596" s="406"/>
      <c r="M596" s="391"/>
      <c r="N596" s="394"/>
      <c r="O596" s="394"/>
      <c r="P596" s="391"/>
      <c r="Q596" s="394"/>
      <c r="R596" s="394"/>
      <c r="S596" s="391"/>
      <c r="T596" s="394"/>
      <c r="U596" s="394"/>
      <c r="V596" s="391"/>
      <c r="W596" s="394"/>
      <c r="X596" s="394"/>
      <c r="Y596" s="391"/>
      <c r="Z596" s="394"/>
      <c r="AA596" s="394"/>
      <c r="AB596" s="391"/>
      <c r="AC596" s="394"/>
      <c r="AD596" s="394"/>
      <c r="AE596" s="391"/>
      <c r="AF596" s="394"/>
      <c r="AG596" s="394"/>
      <c r="AH596" s="391"/>
      <c r="AI596" s="394"/>
      <c r="AJ596" s="394"/>
      <c r="AK596" s="391"/>
      <c r="AL596" s="394"/>
      <c r="AM596" s="394"/>
      <c r="AN596" s="391"/>
      <c r="AO596" s="394"/>
      <c r="AP596" s="394"/>
      <c r="AQ596" s="391"/>
      <c r="AR596" s="394"/>
      <c r="AS596" s="394"/>
      <c r="AT596" s="391"/>
      <c r="AU596" s="394"/>
      <c r="AV596" s="394"/>
      <c r="AW596" s="391"/>
      <c r="AX596" s="394"/>
      <c r="AY596" s="394"/>
      <c r="AZ596" s="391"/>
      <c r="BA596" s="394"/>
      <c r="BB596" s="394"/>
      <c r="BC596" s="391"/>
      <c r="BD596" s="394"/>
      <c r="BE596" s="394"/>
      <c r="BF596" s="391"/>
      <c r="BG596" s="394"/>
      <c r="BH596" s="394"/>
      <c r="BI596" s="391"/>
      <c r="BJ596" s="394"/>
      <c r="BK596" s="394"/>
      <c r="BL596" s="394"/>
      <c r="BM596" s="407"/>
    </row>
    <row r="597" spans="6:65" x14ac:dyDescent="0.25">
      <c r="F597" s="394"/>
      <c r="G597" s="391"/>
      <c r="H597" s="394"/>
      <c r="I597" s="394"/>
      <c r="J597" s="391"/>
      <c r="K597" s="406"/>
      <c r="L597" s="406"/>
      <c r="M597" s="391"/>
      <c r="N597" s="394"/>
      <c r="O597" s="394"/>
      <c r="P597" s="391"/>
      <c r="Q597" s="394"/>
      <c r="R597" s="394"/>
      <c r="S597" s="391"/>
      <c r="T597" s="394"/>
      <c r="U597" s="394"/>
      <c r="V597" s="391"/>
      <c r="W597" s="394"/>
      <c r="X597" s="394"/>
      <c r="Y597" s="391"/>
      <c r="Z597" s="394"/>
      <c r="AA597" s="394"/>
      <c r="AB597" s="391"/>
      <c r="AC597" s="394"/>
      <c r="AD597" s="394"/>
      <c r="AE597" s="391"/>
      <c r="AF597" s="394"/>
      <c r="AG597" s="394"/>
      <c r="AH597" s="391"/>
      <c r="AI597" s="394"/>
      <c r="AJ597" s="394"/>
      <c r="AK597" s="391"/>
      <c r="AL597" s="394"/>
      <c r="AM597" s="394"/>
      <c r="AN597" s="391"/>
      <c r="AO597" s="394"/>
      <c r="AP597" s="394"/>
      <c r="AQ597" s="391"/>
      <c r="AR597" s="394"/>
      <c r="AS597" s="394"/>
      <c r="AT597" s="391"/>
      <c r="AU597" s="394"/>
      <c r="AV597" s="394"/>
      <c r="AW597" s="391"/>
      <c r="AX597" s="394"/>
      <c r="AY597" s="394"/>
      <c r="AZ597" s="391"/>
      <c r="BA597" s="394"/>
      <c r="BB597" s="394"/>
      <c r="BC597" s="391"/>
      <c r="BD597" s="394"/>
      <c r="BE597" s="394"/>
      <c r="BF597" s="391"/>
      <c r="BG597" s="394"/>
      <c r="BH597" s="394"/>
      <c r="BI597" s="391"/>
      <c r="BJ597" s="394"/>
      <c r="BK597" s="394"/>
      <c r="BL597" s="394"/>
      <c r="BM597" s="407"/>
    </row>
    <row r="598" spans="6:65" x14ac:dyDescent="0.25">
      <c r="F598" s="394"/>
      <c r="G598" s="391"/>
      <c r="H598" s="394"/>
      <c r="I598" s="394"/>
      <c r="J598" s="391"/>
      <c r="K598" s="406"/>
      <c r="L598" s="406"/>
      <c r="M598" s="391"/>
      <c r="N598" s="394"/>
      <c r="O598" s="394"/>
      <c r="P598" s="391"/>
      <c r="Q598" s="394"/>
      <c r="R598" s="394"/>
      <c r="S598" s="391"/>
      <c r="T598" s="394"/>
      <c r="U598" s="394"/>
      <c r="V598" s="391"/>
      <c r="W598" s="394"/>
      <c r="X598" s="394"/>
      <c r="Y598" s="391"/>
      <c r="Z598" s="394"/>
      <c r="AA598" s="394"/>
      <c r="AB598" s="391"/>
      <c r="AC598" s="394"/>
      <c r="AD598" s="394"/>
      <c r="AE598" s="391"/>
      <c r="AF598" s="394"/>
      <c r="AG598" s="394"/>
      <c r="AH598" s="391"/>
      <c r="AI598" s="394"/>
      <c r="AJ598" s="394"/>
      <c r="AK598" s="391"/>
      <c r="AL598" s="394"/>
      <c r="AM598" s="394"/>
      <c r="AN598" s="391"/>
      <c r="AO598" s="394"/>
      <c r="AP598" s="394"/>
      <c r="AQ598" s="391"/>
      <c r="AR598" s="394"/>
      <c r="AS598" s="394"/>
      <c r="AT598" s="391"/>
      <c r="AU598" s="394"/>
      <c r="AV598" s="394"/>
      <c r="AW598" s="391"/>
      <c r="AX598" s="394"/>
      <c r="AY598" s="394"/>
      <c r="AZ598" s="391"/>
      <c r="BA598" s="394"/>
      <c r="BB598" s="394"/>
      <c r="BC598" s="391"/>
      <c r="BD598" s="394"/>
      <c r="BE598" s="394"/>
      <c r="BF598" s="391"/>
      <c r="BG598" s="394"/>
      <c r="BH598" s="394"/>
      <c r="BI598" s="391"/>
      <c r="BJ598" s="394"/>
      <c r="BK598" s="394"/>
      <c r="BL598" s="394"/>
      <c r="BM598" s="407"/>
    </row>
    <row r="599" spans="6:65" x14ac:dyDescent="0.25">
      <c r="F599" s="394"/>
      <c r="G599" s="391"/>
      <c r="H599" s="394"/>
      <c r="I599" s="394"/>
      <c r="J599" s="391"/>
      <c r="K599" s="406"/>
      <c r="L599" s="406"/>
      <c r="M599" s="391"/>
      <c r="N599" s="394"/>
      <c r="O599" s="394"/>
      <c r="P599" s="391"/>
      <c r="Q599" s="394"/>
      <c r="R599" s="394"/>
      <c r="S599" s="391"/>
      <c r="T599" s="394"/>
      <c r="U599" s="394"/>
      <c r="V599" s="391"/>
      <c r="W599" s="394"/>
      <c r="X599" s="394"/>
      <c r="Y599" s="391"/>
      <c r="Z599" s="394"/>
      <c r="AA599" s="394"/>
      <c r="AB599" s="391"/>
      <c r="AC599" s="394"/>
      <c r="AD599" s="394"/>
      <c r="AE599" s="391"/>
      <c r="AF599" s="394"/>
      <c r="AG599" s="394"/>
      <c r="AH599" s="391"/>
      <c r="AI599" s="394"/>
      <c r="AJ599" s="394"/>
      <c r="AK599" s="391"/>
      <c r="AL599" s="394"/>
      <c r="AM599" s="394"/>
      <c r="AN599" s="391"/>
      <c r="AO599" s="394"/>
      <c r="AP599" s="394"/>
      <c r="AQ599" s="391"/>
      <c r="AR599" s="394"/>
      <c r="AS599" s="394"/>
      <c r="AT599" s="391"/>
      <c r="AU599" s="394"/>
      <c r="AV599" s="394"/>
      <c r="AW599" s="391"/>
      <c r="AX599" s="394"/>
      <c r="AY599" s="394"/>
      <c r="AZ599" s="391"/>
      <c r="BA599" s="394"/>
      <c r="BB599" s="394"/>
      <c r="BC599" s="391"/>
      <c r="BD599" s="394"/>
      <c r="BE599" s="394"/>
      <c r="BF599" s="391"/>
      <c r="BG599" s="394"/>
      <c r="BH599" s="394"/>
      <c r="BI599" s="391"/>
      <c r="BJ599" s="394"/>
      <c r="BK599" s="394"/>
      <c r="BL599" s="394"/>
      <c r="BM599" s="407"/>
    </row>
    <row r="600" spans="6:65" x14ac:dyDescent="0.25">
      <c r="F600" s="394"/>
      <c r="G600" s="391"/>
      <c r="H600" s="394"/>
      <c r="I600" s="394"/>
      <c r="J600" s="391"/>
      <c r="K600" s="406"/>
      <c r="L600" s="406"/>
      <c r="M600" s="391"/>
      <c r="N600" s="394"/>
      <c r="O600" s="394"/>
      <c r="P600" s="391"/>
      <c r="Q600" s="394"/>
      <c r="R600" s="394"/>
      <c r="S600" s="391"/>
      <c r="T600" s="394"/>
      <c r="U600" s="394"/>
      <c r="V600" s="391"/>
      <c r="W600" s="394"/>
      <c r="X600" s="394"/>
      <c r="Y600" s="391"/>
      <c r="Z600" s="394"/>
      <c r="AA600" s="394"/>
      <c r="AB600" s="391"/>
      <c r="AC600" s="394"/>
      <c r="AD600" s="394"/>
      <c r="AE600" s="391"/>
      <c r="AF600" s="394"/>
      <c r="AG600" s="394"/>
      <c r="AH600" s="391"/>
      <c r="AI600" s="394"/>
      <c r="AJ600" s="394"/>
      <c r="AK600" s="391"/>
      <c r="AL600" s="394"/>
      <c r="AM600" s="394"/>
      <c r="AN600" s="391"/>
      <c r="AO600" s="394"/>
      <c r="AP600" s="394"/>
      <c r="AQ600" s="391"/>
      <c r="AR600" s="394"/>
      <c r="AS600" s="394"/>
      <c r="AT600" s="391"/>
      <c r="AU600" s="394"/>
      <c r="AV600" s="394"/>
      <c r="AW600" s="391"/>
      <c r="AX600" s="394"/>
      <c r="AY600" s="394"/>
      <c r="AZ600" s="391"/>
      <c r="BA600" s="394"/>
      <c r="BB600" s="394"/>
      <c r="BC600" s="391"/>
      <c r="BD600" s="394"/>
      <c r="BE600" s="394"/>
      <c r="BF600" s="391"/>
      <c r="BG600" s="394"/>
      <c r="BH600" s="394"/>
      <c r="BI600" s="391"/>
      <c r="BJ600" s="394"/>
      <c r="BK600" s="394"/>
      <c r="BL600" s="394"/>
      <c r="BM600" s="407"/>
    </row>
    <row r="601" spans="6:65" x14ac:dyDescent="0.25">
      <c r="F601" s="394"/>
      <c r="G601" s="391"/>
      <c r="H601" s="394"/>
      <c r="I601" s="394"/>
      <c r="J601" s="391"/>
      <c r="K601" s="406"/>
      <c r="L601" s="406"/>
      <c r="M601" s="391"/>
      <c r="N601" s="394"/>
      <c r="O601" s="394"/>
      <c r="P601" s="391"/>
      <c r="Q601" s="394"/>
      <c r="R601" s="394"/>
      <c r="S601" s="391"/>
      <c r="T601" s="394"/>
      <c r="U601" s="394"/>
      <c r="V601" s="391"/>
      <c r="W601" s="394"/>
      <c r="X601" s="394"/>
      <c r="Y601" s="391"/>
      <c r="Z601" s="394"/>
      <c r="AA601" s="394"/>
      <c r="AB601" s="391"/>
      <c r="AC601" s="394"/>
      <c r="AD601" s="394"/>
      <c r="AE601" s="391"/>
      <c r="AF601" s="394"/>
      <c r="AG601" s="394"/>
      <c r="AH601" s="391"/>
      <c r="AI601" s="394"/>
      <c r="AJ601" s="394"/>
      <c r="AK601" s="391"/>
      <c r="AL601" s="394"/>
      <c r="AM601" s="394"/>
      <c r="AN601" s="391"/>
      <c r="AO601" s="394"/>
      <c r="AP601" s="394"/>
      <c r="AQ601" s="391"/>
      <c r="AR601" s="394"/>
      <c r="AS601" s="394"/>
      <c r="AT601" s="391"/>
      <c r="AU601" s="394"/>
      <c r="AV601" s="394"/>
      <c r="AW601" s="391"/>
      <c r="AX601" s="394"/>
      <c r="AY601" s="394"/>
      <c r="AZ601" s="391"/>
      <c r="BA601" s="394"/>
      <c r="BB601" s="394"/>
      <c r="BC601" s="391"/>
      <c r="BD601" s="394"/>
      <c r="BE601" s="394"/>
      <c r="BF601" s="391"/>
      <c r="BG601" s="394"/>
      <c r="BH601" s="394"/>
      <c r="BI601" s="391"/>
      <c r="BJ601" s="394"/>
      <c r="BK601" s="394"/>
      <c r="BL601" s="394"/>
      <c r="BM601" s="407"/>
    </row>
    <row r="602" spans="6:65" x14ac:dyDescent="0.25">
      <c r="F602" s="394"/>
      <c r="G602" s="391"/>
      <c r="H602" s="394"/>
      <c r="I602" s="394"/>
      <c r="J602" s="391"/>
      <c r="K602" s="406"/>
      <c r="L602" s="406"/>
      <c r="M602" s="391"/>
      <c r="N602" s="394"/>
      <c r="O602" s="394"/>
      <c r="P602" s="391"/>
      <c r="Q602" s="394"/>
      <c r="R602" s="394"/>
      <c r="S602" s="391"/>
      <c r="T602" s="394"/>
      <c r="U602" s="394"/>
      <c r="V602" s="391"/>
      <c r="W602" s="394"/>
      <c r="X602" s="394"/>
      <c r="Y602" s="391"/>
      <c r="Z602" s="394"/>
      <c r="AA602" s="394"/>
      <c r="AB602" s="391"/>
      <c r="AC602" s="394"/>
      <c r="AD602" s="394"/>
      <c r="AE602" s="391"/>
      <c r="AF602" s="394"/>
      <c r="AG602" s="394"/>
      <c r="AH602" s="391"/>
      <c r="AI602" s="394"/>
      <c r="AJ602" s="394"/>
      <c r="AK602" s="391"/>
      <c r="AL602" s="394"/>
      <c r="AM602" s="394"/>
      <c r="AN602" s="391"/>
      <c r="AO602" s="394"/>
      <c r="AP602" s="394"/>
      <c r="AQ602" s="391"/>
      <c r="AR602" s="394"/>
      <c r="AS602" s="394"/>
      <c r="AT602" s="391"/>
      <c r="AU602" s="394"/>
      <c r="AV602" s="394"/>
      <c r="AW602" s="391"/>
      <c r="AX602" s="394"/>
      <c r="AY602" s="394"/>
      <c r="AZ602" s="391"/>
      <c r="BA602" s="394"/>
      <c r="BB602" s="394"/>
      <c r="BC602" s="391"/>
      <c r="BD602" s="394"/>
      <c r="BE602" s="394"/>
      <c r="BF602" s="391"/>
      <c r="BG602" s="394"/>
      <c r="BH602" s="394"/>
      <c r="BI602" s="391"/>
      <c r="BJ602" s="394"/>
      <c r="BK602" s="394"/>
      <c r="BL602" s="394"/>
      <c r="BM602" s="407"/>
    </row>
    <row r="603" spans="6:65" x14ac:dyDescent="0.25">
      <c r="F603" s="394"/>
      <c r="G603" s="391"/>
      <c r="H603" s="394"/>
      <c r="I603" s="394"/>
      <c r="J603" s="391"/>
      <c r="K603" s="406"/>
      <c r="L603" s="406"/>
      <c r="M603" s="391"/>
      <c r="N603" s="394"/>
      <c r="O603" s="394"/>
      <c r="P603" s="391"/>
      <c r="Q603" s="394"/>
      <c r="R603" s="394"/>
      <c r="S603" s="391"/>
      <c r="T603" s="394"/>
      <c r="U603" s="394"/>
      <c r="V603" s="391"/>
      <c r="W603" s="394"/>
      <c r="X603" s="394"/>
      <c r="Y603" s="391"/>
      <c r="Z603" s="394"/>
      <c r="AA603" s="394"/>
      <c r="AB603" s="391"/>
      <c r="AC603" s="394"/>
      <c r="AD603" s="394"/>
      <c r="AE603" s="391"/>
      <c r="AF603" s="394"/>
      <c r="AG603" s="394"/>
      <c r="AH603" s="391"/>
      <c r="AI603" s="394"/>
      <c r="AJ603" s="394"/>
      <c r="AK603" s="391"/>
      <c r="AL603" s="394"/>
      <c r="AM603" s="394"/>
      <c r="AN603" s="391"/>
      <c r="AO603" s="394"/>
      <c r="AP603" s="394"/>
      <c r="AQ603" s="391"/>
      <c r="AR603" s="394"/>
      <c r="AS603" s="394"/>
      <c r="AT603" s="391"/>
      <c r="AU603" s="394"/>
      <c r="AV603" s="394"/>
      <c r="AW603" s="391"/>
      <c r="AX603" s="394"/>
      <c r="AY603" s="394"/>
      <c r="AZ603" s="391"/>
      <c r="BA603" s="394"/>
      <c r="BB603" s="394"/>
      <c r="BC603" s="391"/>
      <c r="BD603" s="394"/>
      <c r="BE603" s="394"/>
      <c r="BF603" s="391"/>
      <c r="BG603" s="394"/>
      <c r="BH603" s="394"/>
      <c r="BI603" s="391"/>
      <c r="BJ603" s="394"/>
      <c r="BK603" s="394"/>
      <c r="BL603" s="394"/>
      <c r="BM603" s="407"/>
    </row>
    <row r="604" spans="6:65" x14ac:dyDescent="0.25">
      <c r="F604" s="394"/>
      <c r="G604" s="391"/>
      <c r="H604" s="394"/>
      <c r="I604" s="394"/>
      <c r="J604" s="391"/>
      <c r="K604" s="406"/>
      <c r="L604" s="406"/>
      <c r="M604" s="391"/>
      <c r="N604" s="394"/>
      <c r="O604" s="394"/>
      <c r="P604" s="391"/>
      <c r="Q604" s="394"/>
      <c r="R604" s="394"/>
      <c r="S604" s="391"/>
      <c r="T604" s="394"/>
      <c r="U604" s="394"/>
      <c r="V604" s="391"/>
      <c r="W604" s="394"/>
      <c r="X604" s="394"/>
      <c r="Y604" s="391"/>
      <c r="Z604" s="394"/>
      <c r="AA604" s="394"/>
      <c r="AB604" s="391"/>
      <c r="AC604" s="394"/>
      <c r="AD604" s="394"/>
      <c r="AE604" s="391"/>
      <c r="AF604" s="394"/>
      <c r="AG604" s="394"/>
      <c r="AH604" s="391"/>
      <c r="AI604" s="394"/>
      <c r="AJ604" s="394"/>
      <c r="AK604" s="391"/>
      <c r="AL604" s="394"/>
      <c r="AM604" s="394"/>
      <c r="AN604" s="391"/>
      <c r="AO604" s="394"/>
      <c r="AP604" s="394"/>
      <c r="AQ604" s="391"/>
      <c r="AR604" s="394"/>
      <c r="AS604" s="394"/>
      <c r="AT604" s="391"/>
      <c r="AU604" s="394"/>
      <c r="AV604" s="394"/>
      <c r="AW604" s="391"/>
      <c r="AX604" s="394"/>
      <c r="AY604" s="394"/>
      <c r="AZ604" s="391"/>
      <c r="BA604" s="394"/>
      <c r="BB604" s="394"/>
      <c r="BC604" s="391"/>
      <c r="BD604" s="394"/>
      <c r="BE604" s="394"/>
      <c r="BF604" s="391"/>
      <c r="BG604" s="394"/>
      <c r="BH604" s="394"/>
      <c r="BI604" s="391"/>
      <c r="BJ604" s="394"/>
      <c r="BK604" s="394"/>
      <c r="BL604" s="394"/>
      <c r="BM604" s="407"/>
    </row>
    <row r="605" spans="6:65" x14ac:dyDescent="0.25">
      <c r="F605" s="394"/>
      <c r="G605" s="391"/>
      <c r="H605" s="394"/>
      <c r="I605" s="394"/>
      <c r="J605" s="391"/>
      <c r="K605" s="406"/>
      <c r="L605" s="406"/>
      <c r="M605" s="391"/>
      <c r="N605" s="394"/>
      <c r="O605" s="394"/>
      <c r="P605" s="391"/>
      <c r="Q605" s="394"/>
      <c r="R605" s="394"/>
      <c r="S605" s="391"/>
      <c r="T605" s="394"/>
      <c r="U605" s="394"/>
      <c r="V605" s="391"/>
      <c r="W605" s="394"/>
      <c r="X605" s="394"/>
      <c r="Y605" s="391"/>
      <c r="Z605" s="394"/>
      <c r="AA605" s="394"/>
      <c r="AB605" s="391"/>
      <c r="AC605" s="394"/>
      <c r="AD605" s="394"/>
      <c r="AE605" s="391"/>
      <c r="AF605" s="394"/>
      <c r="AG605" s="394"/>
      <c r="AH605" s="391"/>
      <c r="AI605" s="394"/>
      <c r="AJ605" s="394"/>
      <c r="AK605" s="391"/>
      <c r="AL605" s="394"/>
      <c r="AM605" s="394"/>
      <c r="AN605" s="391"/>
      <c r="AO605" s="394"/>
      <c r="AP605" s="394"/>
      <c r="AQ605" s="391"/>
      <c r="AR605" s="394"/>
      <c r="AS605" s="394"/>
      <c r="AT605" s="391"/>
      <c r="AU605" s="394"/>
      <c r="AV605" s="394"/>
      <c r="AW605" s="391"/>
      <c r="AX605" s="394"/>
      <c r="AY605" s="394"/>
      <c r="AZ605" s="391"/>
      <c r="BA605" s="394"/>
      <c r="BB605" s="394"/>
      <c r="BC605" s="391"/>
      <c r="BD605" s="394"/>
      <c r="BE605" s="394"/>
      <c r="BF605" s="391"/>
      <c r="BG605" s="394"/>
      <c r="BH605" s="394"/>
      <c r="BI605" s="391"/>
      <c r="BJ605" s="394"/>
      <c r="BK605" s="394"/>
      <c r="BL605" s="394"/>
      <c r="BM605" s="407"/>
    </row>
    <row r="606" spans="6:65" x14ac:dyDescent="0.25">
      <c r="F606" s="394"/>
      <c r="G606" s="391"/>
      <c r="H606" s="394"/>
      <c r="I606" s="394"/>
      <c r="J606" s="391"/>
      <c r="K606" s="406"/>
      <c r="L606" s="406"/>
      <c r="M606" s="391"/>
      <c r="N606" s="394"/>
      <c r="O606" s="394"/>
      <c r="P606" s="391"/>
      <c r="Q606" s="394"/>
      <c r="R606" s="394"/>
      <c r="S606" s="391"/>
      <c r="T606" s="394"/>
      <c r="U606" s="394"/>
      <c r="V606" s="391"/>
      <c r="W606" s="394"/>
      <c r="X606" s="394"/>
      <c r="Y606" s="391"/>
      <c r="Z606" s="394"/>
      <c r="AA606" s="394"/>
      <c r="AB606" s="391"/>
      <c r="AC606" s="394"/>
      <c r="AD606" s="394"/>
      <c r="AE606" s="391"/>
      <c r="AF606" s="394"/>
      <c r="AG606" s="394"/>
      <c r="AH606" s="391"/>
      <c r="AI606" s="394"/>
      <c r="AJ606" s="394"/>
      <c r="AK606" s="391"/>
      <c r="AL606" s="394"/>
      <c r="AM606" s="394"/>
      <c r="AN606" s="391"/>
      <c r="AO606" s="394"/>
      <c r="AP606" s="394"/>
      <c r="AQ606" s="391"/>
      <c r="AR606" s="394"/>
      <c r="AS606" s="394"/>
      <c r="AT606" s="391"/>
      <c r="AU606" s="394"/>
      <c r="AV606" s="394"/>
      <c r="AW606" s="391"/>
      <c r="AX606" s="394"/>
      <c r="AY606" s="394"/>
      <c r="AZ606" s="391"/>
      <c r="BA606" s="394"/>
      <c r="BB606" s="394"/>
      <c r="BC606" s="391"/>
      <c r="BD606" s="394"/>
      <c r="BE606" s="394"/>
      <c r="BF606" s="391"/>
      <c r="BG606" s="394"/>
      <c r="BH606" s="394"/>
      <c r="BI606" s="391"/>
      <c r="BJ606" s="394"/>
      <c r="BK606" s="394"/>
      <c r="BL606" s="394"/>
      <c r="BM606" s="407"/>
    </row>
    <row r="607" spans="6:65" x14ac:dyDescent="0.25">
      <c r="F607" s="394"/>
      <c r="G607" s="391"/>
      <c r="H607" s="394"/>
      <c r="I607" s="394"/>
      <c r="J607" s="391"/>
      <c r="K607" s="406"/>
      <c r="L607" s="406"/>
      <c r="M607" s="391"/>
      <c r="N607" s="394"/>
      <c r="O607" s="394"/>
      <c r="P607" s="391"/>
      <c r="Q607" s="394"/>
      <c r="R607" s="394"/>
      <c r="S607" s="391"/>
      <c r="T607" s="394"/>
      <c r="U607" s="394"/>
      <c r="V607" s="391"/>
      <c r="W607" s="394"/>
      <c r="X607" s="394"/>
      <c r="Y607" s="391"/>
      <c r="Z607" s="394"/>
      <c r="AA607" s="394"/>
      <c r="AB607" s="391"/>
      <c r="AC607" s="394"/>
      <c r="AD607" s="394"/>
      <c r="AE607" s="391"/>
      <c r="AF607" s="394"/>
      <c r="AG607" s="394"/>
      <c r="AH607" s="391"/>
      <c r="AI607" s="394"/>
      <c r="AJ607" s="394"/>
      <c r="AK607" s="391"/>
      <c r="AL607" s="394"/>
      <c r="AM607" s="394"/>
      <c r="AN607" s="391"/>
      <c r="AO607" s="394"/>
      <c r="AP607" s="394"/>
      <c r="AQ607" s="391"/>
      <c r="AR607" s="394"/>
      <c r="AS607" s="394"/>
      <c r="AT607" s="391"/>
      <c r="AU607" s="394"/>
      <c r="AV607" s="394"/>
      <c r="AW607" s="391"/>
      <c r="AX607" s="394"/>
      <c r="AY607" s="394"/>
      <c r="AZ607" s="391"/>
      <c r="BA607" s="394"/>
      <c r="BB607" s="394"/>
      <c r="BC607" s="391"/>
      <c r="BD607" s="394"/>
      <c r="BE607" s="394"/>
      <c r="BF607" s="391"/>
      <c r="BG607" s="394"/>
      <c r="BH607" s="394"/>
      <c r="BI607" s="391"/>
      <c r="BJ607" s="394"/>
      <c r="BK607" s="394"/>
      <c r="BL607" s="394"/>
      <c r="BM607" s="407"/>
    </row>
    <row r="608" spans="6:65" x14ac:dyDescent="0.25">
      <c r="F608" s="394"/>
      <c r="G608" s="391"/>
      <c r="H608" s="394"/>
      <c r="I608" s="394"/>
      <c r="J608" s="391"/>
      <c r="K608" s="406"/>
      <c r="L608" s="406"/>
      <c r="M608" s="391"/>
      <c r="N608" s="394"/>
      <c r="O608" s="394"/>
      <c r="P608" s="391"/>
      <c r="Q608" s="394"/>
      <c r="R608" s="394"/>
      <c r="S608" s="391"/>
      <c r="T608" s="394"/>
      <c r="U608" s="394"/>
      <c r="V608" s="391"/>
      <c r="W608" s="394"/>
      <c r="X608" s="394"/>
      <c r="Y608" s="391"/>
      <c r="Z608" s="394"/>
      <c r="AA608" s="394"/>
      <c r="AB608" s="391"/>
      <c r="AC608" s="394"/>
      <c r="AD608" s="394"/>
      <c r="AE608" s="391"/>
      <c r="AF608" s="394"/>
      <c r="AG608" s="394"/>
      <c r="AH608" s="391"/>
      <c r="AI608" s="394"/>
      <c r="AJ608" s="394"/>
      <c r="AK608" s="391"/>
      <c r="AL608" s="394"/>
      <c r="AM608" s="394"/>
      <c r="AN608" s="391"/>
      <c r="AO608" s="394"/>
      <c r="AP608" s="394"/>
      <c r="AQ608" s="391"/>
      <c r="AR608" s="394"/>
      <c r="AS608" s="394"/>
      <c r="AT608" s="391"/>
      <c r="AU608" s="394"/>
      <c r="AV608" s="394"/>
      <c r="AW608" s="391"/>
      <c r="AX608" s="394"/>
      <c r="AY608" s="394"/>
      <c r="AZ608" s="391"/>
      <c r="BA608" s="394"/>
      <c r="BB608" s="394"/>
      <c r="BC608" s="391"/>
      <c r="BD608" s="394"/>
      <c r="BE608" s="394"/>
      <c r="BF608" s="391"/>
      <c r="BG608" s="394"/>
      <c r="BH608" s="394"/>
      <c r="BI608" s="391"/>
      <c r="BJ608" s="394"/>
      <c r="BK608" s="394"/>
      <c r="BL608" s="394"/>
      <c r="BM608" s="407"/>
    </row>
    <row r="609" spans="6:65" x14ac:dyDescent="0.25">
      <c r="F609" s="394"/>
      <c r="G609" s="391"/>
      <c r="H609" s="394"/>
      <c r="I609" s="394"/>
      <c r="J609" s="391"/>
      <c r="K609" s="406"/>
      <c r="L609" s="406"/>
      <c r="M609" s="391"/>
      <c r="N609" s="394"/>
      <c r="O609" s="394"/>
      <c r="P609" s="391"/>
      <c r="Q609" s="394"/>
      <c r="R609" s="394"/>
      <c r="S609" s="391"/>
      <c r="T609" s="394"/>
      <c r="U609" s="394"/>
      <c r="V609" s="391"/>
      <c r="W609" s="394"/>
      <c r="X609" s="394"/>
      <c r="Y609" s="391"/>
      <c r="Z609" s="394"/>
      <c r="AA609" s="394"/>
      <c r="AB609" s="391"/>
      <c r="AC609" s="394"/>
      <c r="AD609" s="394"/>
      <c r="AE609" s="391"/>
      <c r="AF609" s="394"/>
      <c r="AG609" s="394"/>
      <c r="AH609" s="391"/>
      <c r="AI609" s="394"/>
      <c r="AJ609" s="394"/>
      <c r="AK609" s="391"/>
      <c r="AL609" s="394"/>
      <c r="AM609" s="394"/>
      <c r="AN609" s="391"/>
      <c r="AO609" s="394"/>
      <c r="AP609" s="394"/>
      <c r="AQ609" s="391"/>
      <c r="AR609" s="394"/>
      <c r="AS609" s="394"/>
      <c r="AT609" s="391"/>
      <c r="AU609" s="394"/>
      <c r="AV609" s="394"/>
      <c r="AW609" s="391"/>
      <c r="AX609" s="394"/>
      <c r="AY609" s="394"/>
      <c r="AZ609" s="391"/>
      <c r="BA609" s="394"/>
      <c r="BB609" s="394"/>
      <c r="BC609" s="391"/>
      <c r="BD609" s="394"/>
      <c r="BE609" s="394"/>
      <c r="BF609" s="391"/>
      <c r="BG609" s="394"/>
      <c r="BH609" s="394"/>
      <c r="BI609" s="391"/>
      <c r="BJ609" s="394"/>
      <c r="BK609" s="394"/>
      <c r="BL609" s="394"/>
      <c r="BM609" s="407"/>
    </row>
    <row r="610" spans="6:65" x14ac:dyDescent="0.25">
      <c r="F610" s="394"/>
      <c r="G610" s="391"/>
      <c r="H610" s="394"/>
      <c r="I610" s="394"/>
      <c r="J610" s="391"/>
      <c r="K610" s="406"/>
      <c r="L610" s="406"/>
      <c r="M610" s="391"/>
      <c r="N610" s="394"/>
      <c r="O610" s="394"/>
      <c r="P610" s="391"/>
      <c r="Q610" s="394"/>
      <c r="R610" s="394"/>
      <c r="S610" s="391"/>
      <c r="T610" s="394"/>
      <c r="U610" s="394"/>
      <c r="V610" s="391"/>
      <c r="W610" s="394"/>
      <c r="X610" s="394"/>
      <c r="Y610" s="391"/>
      <c r="Z610" s="394"/>
      <c r="AA610" s="394"/>
      <c r="AB610" s="391"/>
      <c r="AC610" s="394"/>
      <c r="AD610" s="394"/>
      <c r="AE610" s="391"/>
      <c r="AF610" s="394"/>
      <c r="AG610" s="394"/>
      <c r="AH610" s="391"/>
      <c r="AI610" s="394"/>
      <c r="AJ610" s="394"/>
      <c r="AK610" s="391"/>
      <c r="AL610" s="394"/>
      <c r="AM610" s="394"/>
      <c r="AN610" s="391"/>
      <c r="AO610" s="394"/>
      <c r="AP610" s="394"/>
      <c r="AQ610" s="391"/>
      <c r="AR610" s="394"/>
      <c r="AS610" s="394"/>
      <c r="AT610" s="391"/>
      <c r="AU610" s="394"/>
      <c r="AV610" s="394"/>
      <c r="AW610" s="391"/>
      <c r="AX610" s="394"/>
      <c r="AY610" s="394"/>
      <c r="AZ610" s="391"/>
      <c r="BA610" s="394"/>
      <c r="BB610" s="394"/>
      <c r="BC610" s="391"/>
      <c r="BD610" s="394"/>
      <c r="BE610" s="394"/>
      <c r="BF610" s="391"/>
      <c r="BG610" s="394"/>
      <c r="BH610" s="394"/>
      <c r="BI610" s="391"/>
      <c r="BJ610" s="394"/>
      <c r="BK610" s="394"/>
      <c r="BL610" s="394"/>
      <c r="BM610" s="407"/>
    </row>
    <row r="611" spans="6:65" x14ac:dyDescent="0.25">
      <c r="F611" s="394"/>
      <c r="G611" s="391"/>
      <c r="H611" s="394"/>
      <c r="I611" s="394"/>
      <c r="J611" s="391"/>
      <c r="K611" s="406"/>
      <c r="L611" s="406"/>
      <c r="M611" s="391"/>
      <c r="N611" s="394"/>
      <c r="O611" s="394"/>
      <c r="P611" s="391"/>
      <c r="Q611" s="394"/>
      <c r="R611" s="394"/>
      <c r="S611" s="391"/>
      <c r="T611" s="394"/>
      <c r="U611" s="394"/>
      <c r="V611" s="391"/>
      <c r="W611" s="394"/>
      <c r="X611" s="394"/>
      <c r="Y611" s="391"/>
      <c r="Z611" s="394"/>
      <c r="AA611" s="394"/>
      <c r="AB611" s="391"/>
      <c r="AC611" s="394"/>
      <c r="AD611" s="394"/>
      <c r="AE611" s="391"/>
      <c r="AF611" s="394"/>
      <c r="AG611" s="394"/>
      <c r="AH611" s="391"/>
      <c r="AI611" s="394"/>
      <c r="AJ611" s="394"/>
      <c r="AK611" s="391"/>
      <c r="AL611" s="394"/>
      <c r="AM611" s="394"/>
      <c r="AN611" s="391"/>
      <c r="AO611" s="394"/>
      <c r="AP611" s="394"/>
      <c r="AQ611" s="391"/>
      <c r="AR611" s="394"/>
      <c r="AS611" s="394"/>
      <c r="AT611" s="391"/>
      <c r="AU611" s="394"/>
      <c r="AV611" s="394"/>
      <c r="AW611" s="391"/>
      <c r="AX611" s="394"/>
      <c r="AY611" s="394"/>
      <c r="AZ611" s="391"/>
      <c r="BA611" s="394"/>
      <c r="BB611" s="394"/>
      <c r="BC611" s="391"/>
      <c r="BD611" s="394"/>
      <c r="BE611" s="394"/>
      <c r="BF611" s="391"/>
      <c r="BG611" s="394"/>
      <c r="BH611" s="394"/>
      <c r="BI611" s="391"/>
      <c r="BJ611" s="394"/>
      <c r="BK611" s="394"/>
      <c r="BL611" s="394"/>
      <c r="BM611" s="407"/>
    </row>
    <row r="612" spans="6:65" x14ac:dyDescent="0.25">
      <c r="F612" s="394"/>
      <c r="G612" s="391"/>
      <c r="H612" s="394"/>
      <c r="I612" s="394"/>
      <c r="J612" s="391"/>
      <c r="K612" s="406"/>
      <c r="L612" s="406"/>
      <c r="M612" s="391"/>
      <c r="N612" s="394"/>
      <c r="O612" s="394"/>
      <c r="P612" s="391"/>
      <c r="Q612" s="394"/>
      <c r="R612" s="394"/>
      <c r="S612" s="391"/>
      <c r="T612" s="394"/>
      <c r="U612" s="394"/>
      <c r="V612" s="391"/>
      <c r="W612" s="394"/>
      <c r="X612" s="394"/>
      <c r="Y612" s="391"/>
      <c r="Z612" s="394"/>
      <c r="AA612" s="394"/>
      <c r="AB612" s="391"/>
      <c r="AC612" s="394"/>
      <c r="AD612" s="394"/>
      <c r="AE612" s="391"/>
      <c r="AF612" s="394"/>
      <c r="AG612" s="394"/>
      <c r="AH612" s="391"/>
      <c r="AI612" s="394"/>
      <c r="AJ612" s="394"/>
      <c r="AK612" s="391"/>
      <c r="AL612" s="394"/>
      <c r="AM612" s="394"/>
      <c r="AN612" s="391"/>
      <c r="AO612" s="394"/>
      <c r="AP612" s="394"/>
      <c r="AQ612" s="391"/>
      <c r="AR612" s="394"/>
      <c r="AS612" s="394"/>
      <c r="AT612" s="391"/>
      <c r="AU612" s="394"/>
      <c r="AV612" s="394"/>
      <c r="AW612" s="391"/>
      <c r="AX612" s="394"/>
      <c r="AY612" s="394"/>
      <c r="AZ612" s="391"/>
      <c r="BA612" s="394"/>
      <c r="BB612" s="394"/>
      <c r="BC612" s="391"/>
      <c r="BD612" s="394"/>
      <c r="BE612" s="394"/>
      <c r="BF612" s="391"/>
      <c r="BG612" s="394"/>
      <c r="BH612" s="394"/>
      <c r="BI612" s="391"/>
      <c r="BJ612" s="394"/>
      <c r="BK612" s="394"/>
      <c r="BL612" s="394"/>
      <c r="BM612" s="407"/>
    </row>
    <row r="613" spans="6:65" x14ac:dyDescent="0.25">
      <c r="F613" s="394"/>
      <c r="G613" s="391"/>
      <c r="H613" s="394"/>
      <c r="I613" s="394"/>
      <c r="J613" s="391"/>
      <c r="K613" s="406"/>
      <c r="L613" s="406"/>
      <c r="M613" s="391"/>
      <c r="N613" s="394"/>
      <c r="O613" s="394"/>
      <c r="P613" s="391"/>
      <c r="Q613" s="394"/>
      <c r="R613" s="394"/>
      <c r="S613" s="391"/>
      <c r="T613" s="394"/>
      <c r="U613" s="394"/>
      <c r="V613" s="391"/>
      <c r="W613" s="394"/>
      <c r="X613" s="394"/>
      <c r="Y613" s="391"/>
      <c r="Z613" s="394"/>
      <c r="AA613" s="394"/>
      <c r="AB613" s="391"/>
      <c r="AC613" s="394"/>
      <c r="AD613" s="394"/>
      <c r="AE613" s="391"/>
      <c r="AF613" s="394"/>
      <c r="AG613" s="394"/>
      <c r="AH613" s="391"/>
      <c r="AI613" s="394"/>
      <c r="AJ613" s="394"/>
      <c r="AK613" s="391"/>
      <c r="AL613" s="394"/>
      <c r="AM613" s="394"/>
      <c r="AN613" s="391"/>
      <c r="AO613" s="394"/>
      <c r="AP613" s="394"/>
      <c r="AQ613" s="391"/>
      <c r="AR613" s="394"/>
      <c r="AS613" s="394"/>
      <c r="AT613" s="391"/>
      <c r="AU613" s="394"/>
      <c r="AV613" s="394"/>
      <c r="AW613" s="391"/>
      <c r="AX613" s="394"/>
      <c r="AY613" s="394"/>
      <c r="AZ613" s="391"/>
      <c r="BA613" s="394"/>
      <c r="BB613" s="394"/>
      <c r="BC613" s="391"/>
      <c r="BD613" s="394"/>
      <c r="BE613" s="394"/>
      <c r="BF613" s="391"/>
      <c r="BG613" s="394"/>
      <c r="BH613" s="394"/>
      <c r="BI613" s="391"/>
      <c r="BJ613" s="394"/>
      <c r="BK613" s="394"/>
      <c r="BL613" s="394"/>
      <c r="BM613" s="407"/>
    </row>
    <row r="614" spans="6:65" x14ac:dyDescent="0.25">
      <c r="F614" s="394"/>
      <c r="G614" s="391"/>
      <c r="H614" s="394"/>
      <c r="I614" s="394"/>
      <c r="J614" s="391"/>
      <c r="K614" s="406"/>
      <c r="L614" s="406"/>
      <c r="M614" s="391"/>
      <c r="N614" s="394"/>
      <c r="O614" s="394"/>
      <c r="P614" s="391"/>
      <c r="Q614" s="394"/>
      <c r="R614" s="394"/>
      <c r="S614" s="391"/>
      <c r="T614" s="394"/>
      <c r="U614" s="394"/>
      <c r="V614" s="391"/>
      <c r="W614" s="394"/>
      <c r="X614" s="394"/>
      <c r="Y614" s="391"/>
      <c r="Z614" s="394"/>
      <c r="AA614" s="394"/>
      <c r="AB614" s="391"/>
      <c r="AC614" s="394"/>
      <c r="AD614" s="394"/>
      <c r="AE614" s="391"/>
      <c r="AF614" s="394"/>
      <c r="AG614" s="394"/>
      <c r="AH614" s="391"/>
      <c r="AI614" s="394"/>
      <c r="AJ614" s="394"/>
      <c r="AK614" s="391"/>
      <c r="AL614" s="394"/>
      <c r="AM614" s="394"/>
      <c r="AN614" s="391"/>
      <c r="AO614" s="394"/>
      <c r="AP614" s="394"/>
      <c r="AQ614" s="391"/>
      <c r="AR614" s="394"/>
      <c r="AS614" s="394"/>
      <c r="AT614" s="391"/>
      <c r="AU614" s="394"/>
      <c r="AV614" s="394"/>
      <c r="AW614" s="391"/>
      <c r="AX614" s="394"/>
      <c r="AY614" s="394"/>
      <c r="AZ614" s="391"/>
      <c r="BA614" s="394"/>
      <c r="BB614" s="394"/>
      <c r="BC614" s="391"/>
      <c r="BD614" s="394"/>
      <c r="BE614" s="394"/>
      <c r="BF614" s="391"/>
      <c r="BG614" s="394"/>
      <c r="BH614" s="394"/>
      <c r="BI614" s="391"/>
      <c r="BJ614" s="394"/>
      <c r="BK614" s="394"/>
      <c r="BL614" s="394"/>
      <c r="BM614" s="407"/>
    </row>
    <row r="615" spans="6:65" x14ac:dyDescent="0.25">
      <c r="F615" s="394"/>
      <c r="G615" s="391"/>
      <c r="H615" s="394"/>
      <c r="I615" s="394"/>
      <c r="J615" s="391"/>
      <c r="K615" s="406"/>
      <c r="L615" s="406"/>
      <c r="M615" s="391"/>
      <c r="N615" s="394"/>
      <c r="O615" s="394"/>
      <c r="P615" s="391"/>
      <c r="Q615" s="394"/>
      <c r="R615" s="394"/>
      <c r="S615" s="391"/>
      <c r="T615" s="394"/>
      <c r="U615" s="394"/>
      <c r="V615" s="391"/>
      <c r="W615" s="394"/>
      <c r="X615" s="394"/>
      <c r="Y615" s="391"/>
      <c r="Z615" s="394"/>
      <c r="AA615" s="394"/>
      <c r="AB615" s="391"/>
      <c r="AC615" s="394"/>
      <c r="AD615" s="394"/>
      <c r="AE615" s="391"/>
      <c r="AF615" s="394"/>
      <c r="AG615" s="394"/>
      <c r="AH615" s="391"/>
      <c r="AI615" s="394"/>
      <c r="AJ615" s="394"/>
      <c r="AK615" s="391"/>
      <c r="AL615" s="394"/>
      <c r="AM615" s="394"/>
      <c r="AN615" s="391"/>
      <c r="AO615" s="394"/>
      <c r="AP615" s="394"/>
      <c r="AQ615" s="391"/>
      <c r="AR615" s="394"/>
      <c r="AS615" s="394"/>
      <c r="AT615" s="391"/>
      <c r="AU615" s="394"/>
      <c r="AV615" s="394"/>
      <c r="AW615" s="391"/>
      <c r="AX615" s="394"/>
      <c r="AY615" s="394"/>
      <c r="AZ615" s="391"/>
      <c r="BA615" s="394"/>
      <c r="BB615" s="394"/>
      <c r="BC615" s="391"/>
      <c r="BD615" s="394"/>
      <c r="BE615" s="394"/>
      <c r="BF615" s="391"/>
      <c r="BG615" s="394"/>
      <c r="BH615" s="394"/>
      <c r="BI615" s="391"/>
      <c r="BJ615" s="394"/>
      <c r="BK615" s="394"/>
      <c r="BL615" s="394"/>
      <c r="BM615" s="407"/>
    </row>
    <row r="616" spans="6:65" x14ac:dyDescent="0.25">
      <c r="F616" s="394"/>
      <c r="G616" s="391"/>
      <c r="H616" s="394"/>
      <c r="I616" s="394"/>
      <c r="J616" s="391"/>
      <c r="K616" s="406"/>
      <c r="L616" s="406"/>
      <c r="M616" s="391"/>
      <c r="N616" s="394"/>
      <c r="O616" s="394"/>
      <c r="P616" s="391"/>
      <c r="Q616" s="394"/>
      <c r="R616" s="394"/>
      <c r="S616" s="391"/>
      <c r="T616" s="394"/>
      <c r="U616" s="394"/>
      <c r="V616" s="391"/>
      <c r="W616" s="394"/>
      <c r="X616" s="394"/>
      <c r="Y616" s="391"/>
      <c r="Z616" s="394"/>
      <c r="AA616" s="394"/>
      <c r="AB616" s="391"/>
      <c r="AC616" s="394"/>
      <c r="AD616" s="394"/>
      <c r="AE616" s="391"/>
      <c r="AF616" s="394"/>
      <c r="AG616" s="394"/>
      <c r="AH616" s="391"/>
      <c r="AI616" s="394"/>
      <c r="AJ616" s="394"/>
      <c r="AK616" s="391"/>
      <c r="AL616" s="394"/>
      <c r="AM616" s="394"/>
      <c r="AN616" s="391"/>
      <c r="AO616" s="394"/>
      <c r="AP616" s="394"/>
      <c r="AQ616" s="391"/>
      <c r="AR616" s="394"/>
      <c r="AS616" s="394"/>
      <c r="AT616" s="391"/>
      <c r="AU616" s="394"/>
      <c r="AV616" s="394"/>
      <c r="AW616" s="391"/>
      <c r="AX616" s="394"/>
      <c r="AY616" s="394"/>
      <c r="AZ616" s="391"/>
      <c r="BA616" s="394"/>
      <c r="BB616" s="394"/>
      <c r="BC616" s="391"/>
      <c r="BD616" s="394"/>
      <c r="BE616" s="394"/>
      <c r="BF616" s="391"/>
      <c r="BG616" s="394"/>
      <c r="BH616" s="394"/>
      <c r="BI616" s="391"/>
      <c r="BJ616" s="394"/>
      <c r="BK616" s="394"/>
      <c r="BL616" s="394"/>
      <c r="BM616" s="407"/>
    </row>
    <row r="617" spans="6:65" x14ac:dyDescent="0.25">
      <c r="F617" s="394"/>
      <c r="G617" s="391"/>
      <c r="H617" s="394"/>
      <c r="I617" s="394"/>
      <c r="J617" s="391"/>
      <c r="K617" s="406"/>
      <c r="L617" s="406"/>
      <c r="M617" s="391"/>
      <c r="N617" s="394"/>
      <c r="O617" s="394"/>
      <c r="P617" s="391"/>
      <c r="Q617" s="394"/>
      <c r="R617" s="394"/>
      <c r="S617" s="391"/>
      <c r="T617" s="394"/>
      <c r="U617" s="394"/>
      <c r="V617" s="391"/>
      <c r="W617" s="394"/>
      <c r="X617" s="394"/>
      <c r="Y617" s="391"/>
      <c r="Z617" s="394"/>
      <c r="AA617" s="394"/>
      <c r="AB617" s="391"/>
      <c r="AC617" s="394"/>
      <c r="AD617" s="394"/>
      <c r="AE617" s="391"/>
      <c r="AF617" s="394"/>
      <c r="AG617" s="394"/>
      <c r="AH617" s="391"/>
      <c r="AI617" s="394"/>
      <c r="AJ617" s="394"/>
      <c r="AK617" s="391"/>
      <c r="AL617" s="394"/>
      <c r="AM617" s="394"/>
      <c r="AN617" s="391"/>
      <c r="AO617" s="394"/>
      <c r="AP617" s="394"/>
      <c r="AQ617" s="391"/>
      <c r="AR617" s="394"/>
      <c r="AS617" s="394"/>
      <c r="AT617" s="391"/>
      <c r="AU617" s="394"/>
      <c r="AV617" s="394"/>
      <c r="AW617" s="391"/>
      <c r="AX617" s="394"/>
      <c r="AY617" s="394"/>
      <c r="AZ617" s="391"/>
      <c r="BA617" s="394"/>
      <c r="BB617" s="394"/>
      <c r="BC617" s="391"/>
      <c r="BD617" s="394"/>
      <c r="BE617" s="394"/>
      <c r="BF617" s="391"/>
      <c r="BG617" s="394"/>
      <c r="BH617" s="394"/>
      <c r="BI617" s="391"/>
      <c r="BJ617" s="394"/>
      <c r="BK617" s="394"/>
      <c r="BL617" s="394"/>
      <c r="BM617" s="407"/>
    </row>
    <row r="618" spans="6:65" x14ac:dyDescent="0.25">
      <c r="F618" s="394"/>
      <c r="G618" s="391"/>
      <c r="H618" s="394"/>
      <c r="I618" s="394"/>
      <c r="J618" s="391"/>
      <c r="K618" s="406"/>
      <c r="L618" s="406"/>
      <c r="M618" s="391"/>
      <c r="N618" s="394"/>
      <c r="O618" s="394"/>
      <c r="P618" s="391"/>
      <c r="Q618" s="394"/>
      <c r="R618" s="394"/>
      <c r="S618" s="391"/>
      <c r="T618" s="394"/>
      <c r="U618" s="394"/>
      <c r="V618" s="391"/>
      <c r="W618" s="394"/>
      <c r="X618" s="394"/>
      <c r="Y618" s="391"/>
      <c r="Z618" s="394"/>
      <c r="AA618" s="394"/>
      <c r="AB618" s="391"/>
      <c r="AC618" s="394"/>
      <c r="AD618" s="394"/>
      <c r="AE618" s="391"/>
      <c r="AF618" s="394"/>
      <c r="AG618" s="394"/>
      <c r="AH618" s="391"/>
      <c r="AI618" s="394"/>
      <c r="AJ618" s="394"/>
      <c r="AK618" s="391"/>
      <c r="AL618" s="394"/>
      <c r="AM618" s="394"/>
      <c r="AN618" s="391"/>
      <c r="AO618" s="394"/>
      <c r="AP618" s="394"/>
      <c r="AQ618" s="391"/>
      <c r="AR618" s="394"/>
      <c r="AS618" s="394"/>
      <c r="AT618" s="391"/>
      <c r="AU618" s="394"/>
      <c r="AV618" s="394"/>
      <c r="AW618" s="391"/>
      <c r="AX618" s="394"/>
      <c r="AY618" s="394"/>
      <c r="AZ618" s="391"/>
      <c r="BA618" s="394"/>
      <c r="BB618" s="394"/>
      <c r="BC618" s="391"/>
      <c r="BD618" s="394"/>
      <c r="BE618" s="394"/>
      <c r="BF618" s="391"/>
      <c r="BG618" s="394"/>
      <c r="BH618" s="394"/>
      <c r="BI618" s="391"/>
      <c r="BJ618" s="394"/>
      <c r="BK618" s="394"/>
      <c r="BL618" s="394"/>
      <c r="BM618" s="407"/>
    </row>
    <row r="619" spans="6:65" x14ac:dyDescent="0.25">
      <c r="F619" s="394"/>
      <c r="G619" s="391"/>
      <c r="H619" s="394"/>
      <c r="I619" s="394"/>
      <c r="J619" s="391"/>
      <c r="K619" s="406"/>
      <c r="L619" s="406"/>
      <c r="M619" s="391"/>
      <c r="N619" s="394"/>
      <c r="O619" s="394"/>
      <c r="P619" s="391"/>
      <c r="Q619" s="394"/>
      <c r="R619" s="394"/>
      <c r="S619" s="391"/>
      <c r="T619" s="394"/>
      <c r="U619" s="394"/>
      <c r="V619" s="391"/>
      <c r="W619" s="394"/>
      <c r="X619" s="394"/>
      <c r="Y619" s="391"/>
      <c r="Z619" s="394"/>
      <c r="AA619" s="394"/>
      <c r="AB619" s="391"/>
      <c r="AC619" s="394"/>
      <c r="AD619" s="394"/>
      <c r="AE619" s="391"/>
      <c r="AF619" s="394"/>
      <c r="AG619" s="394"/>
      <c r="AH619" s="391"/>
      <c r="AI619" s="394"/>
      <c r="AJ619" s="394"/>
      <c r="AK619" s="391"/>
      <c r="AL619" s="394"/>
      <c r="AM619" s="394"/>
      <c r="AN619" s="391"/>
      <c r="AO619" s="394"/>
      <c r="AP619" s="394"/>
      <c r="AQ619" s="391"/>
      <c r="AR619" s="394"/>
      <c r="AS619" s="394"/>
      <c r="AT619" s="391"/>
      <c r="AU619" s="394"/>
      <c r="AV619" s="394"/>
      <c r="AW619" s="391"/>
      <c r="AX619" s="394"/>
      <c r="AY619" s="394"/>
      <c r="AZ619" s="391"/>
      <c r="BA619" s="394"/>
      <c r="BB619" s="394"/>
      <c r="BC619" s="391"/>
      <c r="BD619" s="394"/>
      <c r="BE619" s="394"/>
      <c r="BF619" s="391"/>
      <c r="BG619" s="394"/>
      <c r="BH619" s="394"/>
      <c r="BI619" s="391"/>
      <c r="BJ619" s="394"/>
      <c r="BK619" s="394"/>
      <c r="BL619" s="394"/>
      <c r="BM619" s="407"/>
    </row>
    <row r="620" spans="6:65" x14ac:dyDescent="0.25">
      <c r="F620" s="394"/>
      <c r="G620" s="391"/>
      <c r="H620" s="394"/>
      <c r="I620" s="394"/>
      <c r="J620" s="391"/>
      <c r="K620" s="406"/>
      <c r="L620" s="406"/>
      <c r="M620" s="391"/>
      <c r="N620" s="394"/>
      <c r="O620" s="394"/>
      <c r="P620" s="391"/>
      <c r="Q620" s="394"/>
      <c r="R620" s="394"/>
      <c r="S620" s="391"/>
      <c r="T620" s="394"/>
      <c r="U620" s="394"/>
      <c r="V620" s="391"/>
      <c r="W620" s="394"/>
      <c r="X620" s="394"/>
      <c r="Y620" s="391"/>
      <c r="Z620" s="394"/>
      <c r="AA620" s="394"/>
      <c r="AB620" s="391"/>
      <c r="AC620" s="394"/>
      <c r="AD620" s="394"/>
      <c r="AE620" s="391"/>
      <c r="AF620" s="394"/>
      <c r="AG620" s="394"/>
      <c r="AH620" s="391"/>
      <c r="AI620" s="394"/>
      <c r="AJ620" s="394"/>
      <c r="AK620" s="391"/>
      <c r="AL620" s="394"/>
      <c r="AM620" s="394"/>
      <c r="AN620" s="391"/>
      <c r="AO620" s="394"/>
      <c r="AP620" s="394"/>
      <c r="AQ620" s="391"/>
      <c r="AR620" s="394"/>
      <c r="AS620" s="394"/>
      <c r="AT620" s="391"/>
      <c r="AU620" s="394"/>
      <c r="AV620" s="394"/>
      <c r="AW620" s="391"/>
      <c r="AX620" s="394"/>
      <c r="AY620" s="394"/>
      <c r="AZ620" s="391"/>
      <c r="BA620" s="394"/>
      <c r="BB620" s="394"/>
      <c r="BC620" s="391"/>
      <c r="BD620" s="394"/>
      <c r="BE620" s="394"/>
      <c r="BF620" s="391"/>
      <c r="BG620" s="394"/>
      <c r="BH620" s="394"/>
      <c r="BI620" s="391"/>
      <c r="BJ620" s="394"/>
      <c r="BK620" s="394"/>
      <c r="BL620" s="394"/>
      <c r="BM620" s="407"/>
    </row>
    <row r="621" spans="6:65" x14ac:dyDescent="0.25">
      <c r="F621" s="394"/>
      <c r="G621" s="391"/>
      <c r="H621" s="394"/>
      <c r="I621" s="394"/>
      <c r="J621" s="391"/>
      <c r="K621" s="406"/>
      <c r="L621" s="406"/>
      <c r="M621" s="391"/>
      <c r="N621" s="394"/>
      <c r="O621" s="394"/>
      <c r="P621" s="391"/>
      <c r="Q621" s="394"/>
      <c r="R621" s="394"/>
      <c r="S621" s="391"/>
      <c r="T621" s="394"/>
      <c r="U621" s="394"/>
      <c r="V621" s="391"/>
      <c r="W621" s="394"/>
      <c r="X621" s="394"/>
      <c r="Y621" s="391"/>
      <c r="Z621" s="394"/>
      <c r="AA621" s="394"/>
      <c r="AB621" s="391"/>
      <c r="AC621" s="394"/>
      <c r="AD621" s="394"/>
      <c r="AE621" s="391"/>
      <c r="AF621" s="394"/>
      <c r="AG621" s="394"/>
      <c r="AH621" s="391"/>
      <c r="AI621" s="394"/>
      <c r="AJ621" s="394"/>
      <c r="AK621" s="391"/>
      <c r="AL621" s="394"/>
      <c r="AM621" s="394"/>
      <c r="AN621" s="391"/>
      <c r="AO621" s="394"/>
      <c r="AP621" s="394"/>
      <c r="AQ621" s="391"/>
      <c r="AR621" s="394"/>
      <c r="AS621" s="394"/>
      <c r="AT621" s="391"/>
      <c r="AU621" s="394"/>
      <c r="AV621" s="394"/>
      <c r="AW621" s="391"/>
      <c r="AX621" s="394"/>
      <c r="AY621" s="394"/>
      <c r="AZ621" s="391"/>
      <c r="BA621" s="394"/>
      <c r="BB621" s="394"/>
      <c r="BC621" s="391"/>
      <c r="BD621" s="394"/>
      <c r="BE621" s="394"/>
      <c r="BF621" s="391"/>
      <c r="BG621" s="394"/>
      <c r="BH621" s="394"/>
      <c r="BI621" s="391"/>
      <c r="BJ621" s="394"/>
      <c r="BK621" s="394"/>
      <c r="BL621" s="394"/>
      <c r="BM621" s="407"/>
    </row>
    <row r="622" spans="6:65" x14ac:dyDescent="0.25">
      <c r="F622" s="394"/>
      <c r="G622" s="391"/>
      <c r="H622" s="394"/>
      <c r="I622" s="394"/>
      <c r="J622" s="391"/>
      <c r="K622" s="406"/>
      <c r="L622" s="406"/>
      <c r="M622" s="391"/>
      <c r="N622" s="394"/>
      <c r="O622" s="394"/>
      <c r="P622" s="391"/>
      <c r="Q622" s="394"/>
      <c r="R622" s="394"/>
      <c r="S622" s="391"/>
      <c r="T622" s="394"/>
      <c r="U622" s="394"/>
      <c r="V622" s="391"/>
      <c r="W622" s="394"/>
      <c r="X622" s="394"/>
      <c r="Y622" s="391"/>
      <c r="Z622" s="394"/>
      <c r="AA622" s="394"/>
      <c r="AB622" s="391"/>
      <c r="AC622" s="394"/>
      <c r="AD622" s="394"/>
      <c r="AE622" s="391"/>
      <c r="AF622" s="394"/>
      <c r="AG622" s="394"/>
      <c r="AH622" s="391"/>
      <c r="AI622" s="394"/>
      <c r="AJ622" s="394"/>
      <c r="AK622" s="391"/>
      <c r="AL622" s="394"/>
      <c r="AM622" s="394"/>
      <c r="AN622" s="391"/>
      <c r="AO622" s="394"/>
      <c r="AP622" s="394"/>
      <c r="AQ622" s="391"/>
      <c r="AR622" s="394"/>
      <c r="AS622" s="394"/>
      <c r="AT622" s="391"/>
      <c r="AU622" s="394"/>
      <c r="AV622" s="394"/>
      <c r="AW622" s="391"/>
      <c r="AX622" s="394"/>
      <c r="AY622" s="394"/>
      <c r="AZ622" s="391"/>
      <c r="BA622" s="394"/>
      <c r="BB622" s="394"/>
      <c r="BC622" s="391"/>
      <c r="BD622" s="394"/>
      <c r="BE622" s="394"/>
      <c r="BF622" s="391"/>
      <c r="BG622" s="394"/>
      <c r="BH622" s="394"/>
      <c r="BI622" s="391"/>
      <c r="BJ622" s="394"/>
      <c r="BK622" s="394"/>
      <c r="BL622" s="394"/>
      <c r="BM622" s="407"/>
    </row>
    <row r="623" spans="6:65" x14ac:dyDescent="0.25">
      <c r="F623" s="394"/>
      <c r="G623" s="391"/>
      <c r="H623" s="394"/>
      <c r="I623" s="394"/>
      <c r="J623" s="391"/>
      <c r="K623" s="406"/>
      <c r="L623" s="406"/>
      <c r="M623" s="391"/>
      <c r="N623" s="394"/>
      <c r="O623" s="394"/>
      <c r="P623" s="391"/>
      <c r="Q623" s="394"/>
      <c r="R623" s="394"/>
      <c r="S623" s="391"/>
      <c r="T623" s="394"/>
      <c r="U623" s="394"/>
      <c r="V623" s="391"/>
      <c r="W623" s="394"/>
      <c r="X623" s="394"/>
      <c r="Y623" s="391"/>
      <c r="Z623" s="394"/>
      <c r="AA623" s="394"/>
      <c r="AB623" s="391"/>
      <c r="AC623" s="394"/>
      <c r="AD623" s="394"/>
      <c r="AE623" s="391"/>
      <c r="AF623" s="394"/>
      <c r="AG623" s="394"/>
      <c r="AH623" s="391"/>
      <c r="AI623" s="394"/>
      <c r="AJ623" s="394"/>
      <c r="AK623" s="391"/>
      <c r="AL623" s="394"/>
      <c r="AM623" s="394"/>
      <c r="AN623" s="391"/>
      <c r="AO623" s="394"/>
      <c r="AP623" s="394"/>
      <c r="AQ623" s="391"/>
      <c r="AR623" s="394"/>
      <c r="AS623" s="394"/>
      <c r="AT623" s="391"/>
      <c r="AU623" s="394"/>
      <c r="AV623" s="394"/>
      <c r="AW623" s="391"/>
      <c r="AX623" s="394"/>
      <c r="AY623" s="394"/>
      <c r="AZ623" s="391"/>
      <c r="BA623" s="394"/>
      <c r="BB623" s="394"/>
      <c r="BC623" s="391"/>
      <c r="BD623" s="394"/>
      <c r="BE623" s="394"/>
      <c r="BF623" s="391"/>
      <c r="BG623" s="394"/>
      <c r="BH623" s="394"/>
      <c r="BI623" s="391"/>
      <c r="BJ623" s="394"/>
      <c r="BK623" s="394"/>
      <c r="BL623" s="394"/>
      <c r="BM623" s="407"/>
    </row>
    <row r="624" spans="6:65" x14ac:dyDescent="0.25">
      <c r="F624" s="394"/>
      <c r="G624" s="391"/>
      <c r="H624" s="394"/>
      <c r="I624" s="394"/>
      <c r="J624" s="391"/>
      <c r="K624" s="406"/>
      <c r="L624" s="406"/>
      <c r="M624" s="391"/>
      <c r="N624" s="394"/>
      <c r="O624" s="394"/>
      <c r="P624" s="391"/>
      <c r="Q624" s="394"/>
      <c r="R624" s="394"/>
      <c r="S624" s="391"/>
      <c r="T624" s="394"/>
      <c r="U624" s="394"/>
      <c r="V624" s="391"/>
      <c r="W624" s="394"/>
      <c r="X624" s="394"/>
      <c r="Y624" s="391"/>
      <c r="Z624" s="394"/>
      <c r="AA624" s="394"/>
      <c r="AB624" s="391"/>
      <c r="AC624" s="394"/>
      <c r="AD624" s="394"/>
      <c r="AE624" s="391"/>
      <c r="AF624" s="394"/>
      <c r="AG624" s="394"/>
      <c r="AH624" s="391"/>
      <c r="AI624" s="394"/>
      <c r="AJ624" s="394"/>
      <c r="AK624" s="391"/>
      <c r="AL624" s="394"/>
      <c r="AM624" s="394"/>
      <c r="AN624" s="391"/>
      <c r="AO624" s="394"/>
      <c r="AP624" s="394"/>
      <c r="AQ624" s="391"/>
      <c r="AR624" s="394"/>
      <c r="AS624" s="394"/>
      <c r="AT624" s="391"/>
      <c r="AU624" s="394"/>
      <c r="AV624" s="394"/>
      <c r="AW624" s="391"/>
      <c r="AX624" s="394"/>
      <c r="AY624" s="394"/>
      <c r="AZ624" s="391"/>
      <c r="BA624" s="394"/>
      <c r="BB624" s="394"/>
      <c r="BC624" s="391"/>
      <c r="BD624" s="394"/>
      <c r="BE624" s="394"/>
      <c r="BF624" s="391"/>
      <c r="BG624" s="394"/>
      <c r="BH624" s="394"/>
      <c r="BI624" s="391"/>
      <c r="BJ624" s="394"/>
      <c r="BK624" s="394"/>
      <c r="BL624" s="394"/>
      <c r="BM624" s="407"/>
    </row>
    <row r="625" spans="6:65" x14ac:dyDescent="0.25">
      <c r="F625" s="394"/>
      <c r="G625" s="391"/>
      <c r="H625" s="394"/>
      <c r="I625" s="394"/>
      <c r="J625" s="391"/>
      <c r="K625" s="406"/>
      <c r="L625" s="406"/>
      <c r="M625" s="391"/>
      <c r="N625" s="394"/>
      <c r="O625" s="394"/>
      <c r="P625" s="391"/>
      <c r="Q625" s="394"/>
      <c r="R625" s="394"/>
      <c r="S625" s="391"/>
      <c r="T625" s="394"/>
      <c r="U625" s="394"/>
      <c r="V625" s="391"/>
      <c r="W625" s="394"/>
      <c r="X625" s="394"/>
      <c r="Y625" s="391"/>
      <c r="Z625" s="394"/>
      <c r="AA625" s="394"/>
      <c r="AB625" s="391"/>
      <c r="AC625" s="394"/>
      <c r="AD625" s="394"/>
      <c r="AE625" s="391"/>
      <c r="AF625" s="394"/>
      <c r="AG625" s="394"/>
      <c r="AH625" s="391"/>
      <c r="AI625" s="394"/>
      <c r="AJ625" s="394"/>
      <c r="AK625" s="391"/>
      <c r="AL625" s="394"/>
      <c r="AM625" s="394"/>
      <c r="AN625" s="391"/>
      <c r="AO625" s="394"/>
      <c r="AP625" s="394"/>
      <c r="AQ625" s="391"/>
      <c r="AR625" s="394"/>
      <c r="AS625" s="394"/>
      <c r="AT625" s="391"/>
      <c r="AU625" s="394"/>
      <c r="AV625" s="394"/>
      <c r="AW625" s="391"/>
      <c r="AX625" s="394"/>
      <c r="AY625" s="394"/>
      <c r="AZ625" s="391"/>
      <c r="BA625" s="394"/>
      <c r="BB625" s="394"/>
      <c r="BC625" s="391"/>
      <c r="BD625" s="394"/>
      <c r="BE625" s="394"/>
      <c r="BF625" s="391"/>
      <c r="BG625" s="394"/>
      <c r="BH625" s="394"/>
      <c r="BI625" s="391"/>
      <c r="BJ625" s="394"/>
      <c r="BK625" s="394"/>
      <c r="BL625" s="394"/>
      <c r="BM625" s="407"/>
    </row>
    <row r="626" spans="6:65" x14ac:dyDescent="0.25">
      <c r="F626" s="394"/>
      <c r="G626" s="391"/>
      <c r="H626" s="394"/>
      <c r="I626" s="394"/>
      <c r="J626" s="391"/>
      <c r="K626" s="406"/>
      <c r="L626" s="406"/>
      <c r="M626" s="391"/>
      <c r="N626" s="394"/>
      <c r="O626" s="394"/>
      <c r="P626" s="391"/>
      <c r="Q626" s="394"/>
      <c r="R626" s="394"/>
      <c r="S626" s="391"/>
      <c r="T626" s="394"/>
      <c r="U626" s="394"/>
      <c r="V626" s="391"/>
      <c r="W626" s="394"/>
      <c r="X626" s="394"/>
      <c r="Y626" s="391"/>
      <c r="Z626" s="394"/>
      <c r="AA626" s="394"/>
      <c r="AB626" s="391"/>
      <c r="AC626" s="394"/>
      <c r="AD626" s="394"/>
      <c r="AE626" s="391"/>
      <c r="AF626" s="394"/>
      <c r="AG626" s="394"/>
      <c r="AH626" s="391"/>
      <c r="AI626" s="394"/>
      <c r="AJ626" s="394"/>
      <c r="AK626" s="391"/>
      <c r="AL626" s="394"/>
      <c r="AM626" s="394"/>
      <c r="AN626" s="391"/>
      <c r="AO626" s="394"/>
      <c r="AP626" s="394"/>
      <c r="AQ626" s="391"/>
      <c r="AR626" s="394"/>
      <c r="AS626" s="394"/>
      <c r="AT626" s="391"/>
      <c r="AU626" s="394"/>
      <c r="AV626" s="394"/>
      <c r="AW626" s="391"/>
      <c r="AX626" s="394"/>
      <c r="AY626" s="394"/>
      <c r="AZ626" s="391"/>
      <c r="BA626" s="394"/>
      <c r="BB626" s="394"/>
      <c r="BC626" s="391"/>
      <c r="BD626" s="394"/>
      <c r="BE626" s="394"/>
      <c r="BF626" s="391"/>
      <c r="BG626" s="394"/>
      <c r="BH626" s="394"/>
      <c r="BI626" s="391"/>
      <c r="BJ626" s="394"/>
      <c r="BK626" s="394"/>
      <c r="BL626" s="394"/>
      <c r="BM626" s="407"/>
    </row>
    <row r="627" spans="6:65" x14ac:dyDescent="0.25">
      <c r="F627" s="394"/>
      <c r="G627" s="391"/>
      <c r="H627" s="394"/>
      <c r="I627" s="394"/>
      <c r="J627" s="391"/>
      <c r="K627" s="406"/>
      <c r="L627" s="406"/>
      <c r="M627" s="391"/>
      <c r="N627" s="394"/>
      <c r="O627" s="394"/>
      <c r="P627" s="391"/>
      <c r="Q627" s="394"/>
      <c r="R627" s="394"/>
      <c r="S627" s="391"/>
      <c r="T627" s="394"/>
      <c r="U627" s="394"/>
      <c r="V627" s="391"/>
      <c r="W627" s="394"/>
      <c r="X627" s="394"/>
      <c r="Y627" s="391"/>
      <c r="Z627" s="394"/>
      <c r="AA627" s="394"/>
      <c r="AB627" s="391"/>
      <c r="AC627" s="394"/>
      <c r="AD627" s="394"/>
      <c r="AE627" s="391"/>
      <c r="AF627" s="394"/>
      <c r="AG627" s="394"/>
      <c r="AH627" s="391"/>
      <c r="AI627" s="394"/>
      <c r="AJ627" s="394"/>
      <c r="AK627" s="391"/>
      <c r="AL627" s="394"/>
      <c r="AM627" s="394"/>
      <c r="AN627" s="391"/>
      <c r="AO627" s="394"/>
      <c r="AP627" s="394"/>
      <c r="AQ627" s="391"/>
      <c r="AR627" s="394"/>
      <c r="AS627" s="394"/>
      <c r="AT627" s="391"/>
      <c r="AU627" s="394"/>
      <c r="AV627" s="394"/>
      <c r="AW627" s="391"/>
      <c r="AX627" s="394"/>
      <c r="AY627" s="394"/>
      <c r="AZ627" s="391"/>
      <c r="BA627" s="394"/>
      <c r="BB627" s="394"/>
      <c r="BC627" s="391"/>
      <c r="BD627" s="394"/>
      <c r="BE627" s="394"/>
      <c r="BF627" s="391"/>
      <c r="BG627" s="394"/>
      <c r="BH627" s="394"/>
      <c r="BI627" s="391"/>
      <c r="BJ627" s="394"/>
      <c r="BK627" s="394"/>
      <c r="BL627" s="394"/>
      <c r="BM627" s="407"/>
    </row>
    <row r="628" spans="6:65" x14ac:dyDescent="0.25">
      <c r="F628" s="394"/>
      <c r="G628" s="391"/>
      <c r="H628" s="394"/>
      <c r="I628" s="394"/>
      <c r="J628" s="391"/>
      <c r="K628" s="406"/>
      <c r="L628" s="406"/>
      <c r="M628" s="391"/>
      <c r="N628" s="394"/>
      <c r="O628" s="394"/>
      <c r="P628" s="391"/>
      <c r="Q628" s="394"/>
      <c r="R628" s="394"/>
      <c r="S628" s="391"/>
      <c r="T628" s="394"/>
      <c r="U628" s="394"/>
      <c r="V628" s="391"/>
      <c r="W628" s="394"/>
      <c r="X628" s="394"/>
      <c r="Y628" s="391"/>
      <c r="Z628" s="394"/>
      <c r="AA628" s="394"/>
      <c r="AB628" s="391"/>
      <c r="AC628" s="394"/>
      <c r="AD628" s="394"/>
      <c r="AE628" s="391"/>
      <c r="AF628" s="394"/>
      <c r="AG628" s="394"/>
      <c r="AH628" s="391"/>
      <c r="AI628" s="394"/>
      <c r="AJ628" s="394"/>
      <c r="AK628" s="391"/>
      <c r="AL628" s="394"/>
      <c r="AM628" s="394"/>
      <c r="AN628" s="391"/>
      <c r="AO628" s="394"/>
      <c r="AP628" s="394"/>
      <c r="AQ628" s="391"/>
      <c r="AR628" s="394"/>
      <c r="AS628" s="394"/>
      <c r="AT628" s="391"/>
      <c r="AU628" s="394"/>
      <c r="AV628" s="394"/>
      <c r="AW628" s="391"/>
      <c r="AX628" s="394"/>
      <c r="AY628" s="394"/>
      <c r="AZ628" s="391"/>
      <c r="BA628" s="394"/>
      <c r="BB628" s="394"/>
      <c r="BC628" s="391"/>
      <c r="BD628" s="394"/>
      <c r="BE628" s="394"/>
      <c r="BF628" s="391"/>
      <c r="BG628" s="394"/>
      <c r="BH628" s="394"/>
      <c r="BI628" s="391"/>
      <c r="BJ628" s="394"/>
      <c r="BK628" s="394"/>
      <c r="BL628" s="394"/>
      <c r="BM628" s="407"/>
    </row>
    <row r="629" spans="6:65" x14ac:dyDescent="0.25">
      <c r="F629" s="394"/>
      <c r="G629" s="391"/>
      <c r="H629" s="394"/>
      <c r="I629" s="394"/>
      <c r="J629" s="391"/>
      <c r="K629" s="406"/>
      <c r="L629" s="406"/>
      <c r="M629" s="391"/>
      <c r="N629" s="394"/>
      <c r="O629" s="394"/>
      <c r="P629" s="391"/>
      <c r="Q629" s="394"/>
      <c r="R629" s="394"/>
      <c r="S629" s="391"/>
      <c r="T629" s="394"/>
      <c r="U629" s="394"/>
      <c r="V629" s="391"/>
      <c r="W629" s="394"/>
      <c r="X629" s="394"/>
      <c r="Y629" s="391"/>
      <c r="Z629" s="394"/>
      <c r="AA629" s="394"/>
      <c r="AB629" s="391"/>
      <c r="AC629" s="394"/>
      <c r="AD629" s="394"/>
      <c r="AE629" s="391"/>
      <c r="AF629" s="394"/>
      <c r="AG629" s="394"/>
      <c r="AH629" s="391"/>
      <c r="AI629" s="394"/>
      <c r="AJ629" s="394"/>
      <c r="AK629" s="391"/>
      <c r="AL629" s="394"/>
      <c r="AM629" s="394"/>
      <c r="AN629" s="391"/>
      <c r="AO629" s="394"/>
      <c r="AP629" s="394"/>
      <c r="AQ629" s="391"/>
      <c r="AR629" s="394"/>
      <c r="AS629" s="394"/>
      <c r="AT629" s="391"/>
      <c r="AU629" s="394"/>
      <c r="AV629" s="394"/>
      <c r="AW629" s="391"/>
      <c r="AX629" s="394"/>
      <c r="AY629" s="394"/>
      <c r="AZ629" s="391"/>
      <c r="BA629" s="394"/>
      <c r="BB629" s="394"/>
      <c r="BC629" s="391"/>
      <c r="BD629" s="394"/>
      <c r="BE629" s="394"/>
      <c r="BF629" s="391"/>
      <c r="BG629" s="394"/>
      <c r="BH629" s="394"/>
      <c r="BI629" s="391"/>
      <c r="BJ629" s="394"/>
      <c r="BK629" s="394"/>
      <c r="BL629" s="394"/>
      <c r="BM629" s="407"/>
    </row>
    <row r="630" spans="6:65" x14ac:dyDescent="0.25">
      <c r="F630" s="394"/>
      <c r="G630" s="391"/>
      <c r="H630" s="394"/>
      <c r="I630" s="394"/>
      <c r="J630" s="391"/>
      <c r="K630" s="406"/>
      <c r="L630" s="406"/>
      <c r="M630" s="391"/>
      <c r="N630" s="394"/>
      <c r="O630" s="394"/>
      <c r="P630" s="391"/>
      <c r="Q630" s="394"/>
      <c r="R630" s="394"/>
      <c r="S630" s="391"/>
      <c r="T630" s="394"/>
      <c r="U630" s="394"/>
      <c r="V630" s="391"/>
      <c r="W630" s="394"/>
      <c r="X630" s="394"/>
      <c r="Y630" s="391"/>
      <c r="Z630" s="394"/>
      <c r="AA630" s="394"/>
      <c r="AB630" s="391"/>
      <c r="AC630" s="394"/>
      <c r="AD630" s="394"/>
      <c r="AE630" s="391"/>
      <c r="AF630" s="394"/>
      <c r="AG630" s="394"/>
      <c r="AH630" s="391"/>
      <c r="AI630" s="394"/>
      <c r="AJ630" s="394"/>
      <c r="AK630" s="391"/>
      <c r="AL630" s="394"/>
      <c r="AM630" s="394"/>
      <c r="AN630" s="391"/>
      <c r="AO630" s="394"/>
      <c r="AP630" s="394"/>
      <c r="AQ630" s="391"/>
      <c r="AR630" s="394"/>
      <c r="AS630" s="394"/>
      <c r="AT630" s="391"/>
      <c r="AU630" s="394"/>
      <c r="AV630" s="394"/>
      <c r="AW630" s="391"/>
      <c r="AX630" s="394"/>
      <c r="AY630" s="394"/>
      <c r="AZ630" s="391"/>
      <c r="BA630" s="394"/>
      <c r="BB630" s="394"/>
      <c r="BC630" s="391"/>
      <c r="BD630" s="394"/>
      <c r="BE630" s="394"/>
      <c r="BF630" s="391"/>
      <c r="BG630" s="394"/>
      <c r="BH630" s="394"/>
      <c r="BI630" s="391"/>
      <c r="BJ630" s="394"/>
      <c r="BK630" s="394"/>
      <c r="BL630" s="394"/>
      <c r="BM630" s="407"/>
    </row>
    <row r="631" spans="6:65" x14ac:dyDescent="0.25">
      <c r="F631" s="394"/>
      <c r="G631" s="391"/>
      <c r="H631" s="394"/>
      <c r="I631" s="394"/>
      <c r="J631" s="391"/>
      <c r="K631" s="406"/>
      <c r="L631" s="406"/>
      <c r="M631" s="391"/>
      <c r="N631" s="394"/>
      <c r="O631" s="394"/>
      <c r="P631" s="391"/>
      <c r="Q631" s="394"/>
      <c r="R631" s="394"/>
      <c r="S631" s="391"/>
      <c r="T631" s="394"/>
      <c r="U631" s="394"/>
      <c r="V631" s="391"/>
      <c r="W631" s="394"/>
      <c r="X631" s="394"/>
      <c r="Y631" s="391"/>
      <c r="Z631" s="394"/>
      <c r="AA631" s="394"/>
      <c r="AB631" s="391"/>
      <c r="AC631" s="394"/>
      <c r="AD631" s="394"/>
      <c r="AE631" s="391"/>
      <c r="AF631" s="394"/>
      <c r="AG631" s="394"/>
      <c r="AH631" s="391"/>
      <c r="AI631" s="394"/>
      <c r="AJ631" s="394"/>
      <c r="AK631" s="391"/>
      <c r="AL631" s="394"/>
      <c r="AM631" s="394"/>
      <c r="AN631" s="391"/>
      <c r="AO631" s="394"/>
      <c r="AP631" s="394"/>
      <c r="AQ631" s="391"/>
      <c r="AR631" s="394"/>
      <c r="AS631" s="394"/>
      <c r="AT631" s="391"/>
      <c r="AU631" s="394"/>
      <c r="AV631" s="394"/>
      <c r="AW631" s="391"/>
      <c r="AX631" s="394"/>
      <c r="AY631" s="394"/>
      <c r="AZ631" s="391"/>
      <c r="BA631" s="394"/>
      <c r="BB631" s="394"/>
      <c r="BC631" s="391"/>
      <c r="BD631" s="394"/>
      <c r="BE631" s="394"/>
      <c r="BF631" s="391"/>
      <c r="BG631" s="394"/>
      <c r="BH631" s="394"/>
      <c r="BI631" s="391"/>
      <c r="BJ631" s="394"/>
      <c r="BK631" s="394"/>
      <c r="BL631" s="394"/>
      <c r="BM631" s="407"/>
    </row>
    <row r="632" spans="6:65" x14ac:dyDescent="0.25">
      <c r="F632" s="394"/>
      <c r="G632" s="391"/>
      <c r="H632" s="394"/>
      <c r="I632" s="394"/>
      <c r="J632" s="391"/>
      <c r="K632" s="406"/>
      <c r="L632" s="406"/>
      <c r="M632" s="391"/>
      <c r="N632" s="394"/>
      <c r="O632" s="394"/>
      <c r="P632" s="391"/>
      <c r="Q632" s="394"/>
      <c r="R632" s="394"/>
      <c r="S632" s="391"/>
      <c r="T632" s="394"/>
      <c r="U632" s="394"/>
      <c r="V632" s="391"/>
      <c r="W632" s="394"/>
      <c r="X632" s="394"/>
      <c r="Y632" s="391"/>
      <c r="Z632" s="394"/>
      <c r="AA632" s="394"/>
      <c r="AB632" s="391"/>
      <c r="AC632" s="394"/>
      <c r="AD632" s="394"/>
      <c r="AE632" s="391"/>
      <c r="AF632" s="394"/>
      <c r="AG632" s="394"/>
      <c r="AH632" s="391"/>
      <c r="AI632" s="394"/>
      <c r="AJ632" s="394"/>
      <c r="AK632" s="391"/>
      <c r="AL632" s="394"/>
      <c r="AM632" s="394"/>
      <c r="AN632" s="391"/>
      <c r="AO632" s="394"/>
      <c r="AP632" s="394"/>
      <c r="AQ632" s="391"/>
      <c r="AR632" s="394"/>
      <c r="AS632" s="394"/>
      <c r="AT632" s="391"/>
      <c r="AU632" s="394"/>
      <c r="AV632" s="394"/>
      <c r="AW632" s="391"/>
      <c r="AX632" s="394"/>
      <c r="AY632" s="394"/>
      <c r="AZ632" s="391"/>
      <c r="BA632" s="394"/>
      <c r="BB632" s="394"/>
      <c r="BC632" s="391"/>
      <c r="BD632" s="394"/>
      <c r="BE632" s="394"/>
      <c r="BF632" s="391"/>
      <c r="BG632" s="394"/>
      <c r="BH632" s="394"/>
      <c r="BI632" s="391"/>
      <c r="BJ632" s="394"/>
      <c r="BK632" s="394"/>
      <c r="BL632" s="394"/>
      <c r="BM632" s="407"/>
    </row>
    <row r="633" spans="6:65" x14ac:dyDescent="0.25">
      <c r="F633" s="394"/>
      <c r="G633" s="391"/>
      <c r="H633" s="394"/>
      <c r="I633" s="394"/>
      <c r="J633" s="391"/>
      <c r="K633" s="406"/>
      <c r="L633" s="406"/>
      <c r="M633" s="391"/>
      <c r="N633" s="394"/>
      <c r="O633" s="394"/>
      <c r="P633" s="391"/>
      <c r="Q633" s="394"/>
      <c r="R633" s="394"/>
      <c r="S633" s="391"/>
      <c r="T633" s="394"/>
      <c r="U633" s="394"/>
      <c r="V633" s="391"/>
      <c r="W633" s="394"/>
      <c r="X633" s="394"/>
      <c r="Y633" s="391"/>
      <c r="Z633" s="394"/>
      <c r="AA633" s="394"/>
      <c r="AB633" s="391"/>
      <c r="AC633" s="394"/>
      <c r="AD633" s="394"/>
      <c r="AE633" s="391"/>
      <c r="AF633" s="394"/>
      <c r="AG633" s="394"/>
      <c r="AH633" s="391"/>
      <c r="AI633" s="394"/>
      <c r="AJ633" s="394"/>
      <c r="AK633" s="391"/>
      <c r="AL633" s="394"/>
      <c r="AM633" s="394"/>
      <c r="AN633" s="391"/>
      <c r="AO633" s="394"/>
      <c r="AP633" s="394"/>
      <c r="AQ633" s="391"/>
      <c r="AR633" s="394"/>
      <c r="AS633" s="394"/>
      <c r="AT633" s="391"/>
      <c r="AU633" s="394"/>
      <c r="AV633" s="394"/>
      <c r="AW633" s="391"/>
      <c r="AX633" s="394"/>
      <c r="AY633" s="394"/>
      <c r="AZ633" s="391"/>
      <c r="BA633" s="394"/>
      <c r="BB633" s="394"/>
      <c r="BC633" s="391"/>
      <c r="BD633" s="394"/>
      <c r="BE633" s="394"/>
      <c r="BF633" s="391"/>
      <c r="BG633" s="394"/>
      <c r="BH633" s="394"/>
      <c r="BI633" s="391"/>
      <c r="BJ633" s="394"/>
      <c r="BK633" s="394"/>
      <c r="BL633" s="394"/>
      <c r="BM633" s="407"/>
    </row>
    <row r="634" spans="6:65" x14ac:dyDescent="0.25">
      <c r="F634" s="394"/>
      <c r="G634" s="391"/>
      <c r="H634" s="394"/>
      <c r="I634" s="394"/>
      <c r="J634" s="391"/>
      <c r="K634" s="406"/>
      <c r="L634" s="406"/>
      <c r="M634" s="391"/>
      <c r="N634" s="394"/>
      <c r="O634" s="394"/>
      <c r="P634" s="391"/>
      <c r="Q634" s="394"/>
      <c r="R634" s="394"/>
      <c r="S634" s="391"/>
      <c r="T634" s="394"/>
      <c r="U634" s="394"/>
      <c r="V634" s="391"/>
      <c r="W634" s="394"/>
      <c r="X634" s="394"/>
      <c r="Y634" s="391"/>
      <c r="Z634" s="394"/>
      <c r="AA634" s="394"/>
      <c r="AB634" s="391"/>
      <c r="AC634" s="394"/>
      <c r="AD634" s="394"/>
      <c r="AE634" s="391"/>
      <c r="AF634" s="394"/>
      <c r="AG634" s="394"/>
      <c r="AH634" s="391"/>
      <c r="AI634" s="394"/>
      <c r="AJ634" s="394"/>
      <c r="AK634" s="391"/>
      <c r="AL634" s="394"/>
      <c r="AM634" s="394"/>
      <c r="AN634" s="391"/>
      <c r="AO634" s="394"/>
      <c r="AP634" s="394"/>
      <c r="AQ634" s="391"/>
      <c r="AR634" s="394"/>
      <c r="AS634" s="394"/>
      <c r="AT634" s="391"/>
      <c r="AU634" s="394"/>
      <c r="AV634" s="394"/>
      <c r="AW634" s="391"/>
      <c r="AX634" s="394"/>
      <c r="AY634" s="394"/>
      <c r="AZ634" s="391"/>
      <c r="BA634" s="394"/>
      <c r="BB634" s="394"/>
      <c r="BC634" s="391"/>
      <c r="BD634" s="394"/>
      <c r="BE634" s="394"/>
      <c r="BF634" s="391"/>
      <c r="BG634" s="394"/>
      <c r="BH634" s="394"/>
      <c r="BI634" s="391"/>
      <c r="BJ634" s="394"/>
      <c r="BK634" s="394"/>
      <c r="BL634" s="394"/>
      <c r="BM634" s="407"/>
    </row>
    <row r="635" spans="6:65" x14ac:dyDescent="0.25">
      <c r="F635" s="394"/>
      <c r="G635" s="391"/>
      <c r="H635" s="394"/>
      <c r="I635" s="394"/>
      <c r="J635" s="391"/>
      <c r="K635" s="406"/>
      <c r="L635" s="406"/>
      <c r="M635" s="391"/>
      <c r="N635" s="394"/>
      <c r="O635" s="394"/>
      <c r="P635" s="391"/>
      <c r="Q635" s="394"/>
      <c r="R635" s="394"/>
      <c r="S635" s="391"/>
      <c r="T635" s="394"/>
      <c r="U635" s="394"/>
      <c r="V635" s="391"/>
      <c r="W635" s="394"/>
      <c r="X635" s="394"/>
      <c r="Y635" s="391"/>
      <c r="Z635" s="394"/>
      <c r="AA635" s="394"/>
      <c r="AB635" s="391"/>
      <c r="AC635" s="394"/>
      <c r="AD635" s="394"/>
      <c r="AE635" s="391"/>
      <c r="AF635" s="394"/>
      <c r="AG635" s="394"/>
      <c r="AH635" s="391"/>
      <c r="AI635" s="394"/>
      <c r="AJ635" s="394"/>
      <c r="AK635" s="391"/>
      <c r="AL635" s="394"/>
      <c r="AM635" s="394"/>
      <c r="AN635" s="391"/>
      <c r="AO635" s="394"/>
      <c r="AP635" s="394"/>
      <c r="AQ635" s="391"/>
      <c r="AR635" s="394"/>
      <c r="AS635" s="394"/>
      <c r="AT635" s="391"/>
      <c r="AU635" s="394"/>
      <c r="AV635" s="394"/>
      <c r="AW635" s="391"/>
      <c r="AX635" s="394"/>
      <c r="AY635" s="394"/>
      <c r="AZ635" s="391"/>
      <c r="BA635" s="394"/>
      <c r="BB635" s="394"/>
      <c r="BC635" s="391"/>
      <c r="BD635" s="394"/>
      <c r="BE635" s="394"/>
      <c r="BF635" s="391"/>
      <c r="BG635" s="394"/>
      <c r="BH635" s="394"/>
      <c r="BI635" s="391"/>
      <c r="BJ635" s="394"/>
      <c r="BK635" s="394"/>
      <c r="BL635" s="394"/>
      <c r="BM635" s="407"/>
    </row>
    <row r="636" spans="6:65" x14ac:dyDescent="0.25">
      <c r="F636" s="394"/>
      <c r="G636" s="391"/>
      <c r="H636" s="394"/>
      <c r="I636" s="394"/>
      <c r="J636" s="391"/>
      <c r="K636" s="406"/>
      <c r="L636" s="406"/>
      <c r="M636" s="391"/>
      <c r="N636" s="394"/>
      <c r="O636" s="394"/>
      <c r="P636" s="391"/>
      <c r="Q636" s="394"/>
      <c r="R636" s="394"/>
      <c r="S636" s="391"/>
      <c r="T636" s="394"/>
      <c r="U636" s="394"/>
      <c r="V636" s="391"/>
      <c r="W636" s="394"/>
      <c r="X636" s="394"/>
      <c r="Y636" s="391"/>
      <c r="Z636" s="394"/>
      <c r="AA636" s="394"/>
      <c r="AB636" s="391"/>
      <c r="AC636" s="394"/>
      <c r="AD636" s="394"/>
      <c r="AE636" s="391"/>
      <c r="AF636" s="394"/>
      <c r="AG636" s="394"/>
      <c r="AH636" s="391"/>
      <c r="AI636" s="394"/>
      <c r="AJ636" s="394"/>
      <c r="AK636" s="391"/>
      <c r="AL636" s="394"/>
      <c r="AM636" s="394"/>
      <c r="AN636" s="391"/>
      <c r="AO636" s="394"/>
      <c r="AP636" s="394"/>
      <c r="AQ636" s="391"/>
      <c r="AR636" s="394"/>
      <c r="AS636" s="394"/>
      <c r="AT636" s="391"/>
      <c r="AU636" s="394"/>
      <c r="AV636" s="394"/>
      <c r="AW636" s="391"/>
      <c r="AX636" s="394"/>
      <c r="AY636" s="394"/>
      <c r="AZ636" s="391"/>
      <c r="BA636" s="394"/>
      <c r="BB636" s="394"/>
      <c r="BC636" s="391"/>
      <c r="BD636" s="394"/>
      <c r="BE636" s="394"/>
      <c r="BF636" s="391"/>
      <c r="BG636" s="394"/>
      <c r="BH636" s="394"/>
      <c r="BI636" s="391"/>
      <c r="BJ636" s="394"/>
      <c r="BK636" s="394"/>
      <c r="BL636" s="394"/>
      <c r="BM636" s="407"/>
    </row>
    <row r="637" spans="6:65" x14ac:dyDescent="0.25">
      <c r="F637" s="394"/>
      <c r="G637" s="391"/>
      <c r="H637" s="394"/>
      <c r="I637" s="394"/>
      <c r="J637" s="391"/>
      <c r="K637" s="406"/>
      <c r="L637" s="406"/>
      <c r="M637" s="391"/>
      <c r="N637" s="394"/>
      <c r="O637" s="394"/>
      <c r="P637" s="391"/>
      <c r="Q637" s="394"/>
      <c r="R637" s="394"/>
      <c r="S637" s="391"/>
      <c r="T637" s="394"/>
      <c r="U637" s="394"/>
      <c r="V637" s="391"/>
      <c r="W637" s="394"/>
      <c r="X637" s="394"/>
      <c r="Y637" s="391"/>
      <c r="Z637" s="394"/>
      <c r="AA637" s="394"/>
      <c r="AB637" s="391"/>
      <c r="AC637" s="394"/>
      <c r="AD637" s="394"/>
      <c r="AE637" s="391"/>
      <c r="AF637" s="394"/>
      <c r="AG637" s="394"/>
      <c r="AH637" s="391"/>
      <c r="AI637" s="394"/>
      <c r="AJ637" s="394"/>
      <c r="AK637" s="391"/>
      <c r="AL637" s="394"/>
      <c r="AM637" s="394"/>
      <c r="AN637" s="391"/>
      <c r="AO637" s="394"/>
      <c r="AP637" s="394"/>
      <c r="AQ637" s="391"/>
      <c r="AR637" s="394"/>
      <c r="AS637" s="394"/>
      <c r="AT637" s="391"/>
      <c r="AU637" s="394"/>
      <c r="AV637" s="394"/>
      <c r="AW637" s="391"/>
      <c r="AX637" s="394"/>
      <c r="AY637" s="394"/>
      <c r="AZ637" s="391"/>
      <c r="BA637" s="394"/>
      <c r="BB637" s="394"/>
      <c r="BC637" s="391"/>
      <c r="BD637" s="394"/>
      <c r="BE637" s="394"/>
      <c r="BF637" s="391"/>
      <c r="BG637" s="394"/>
      <c r="BH637" s="394"/>
      <c r="BI637" s="391"/>
      <c r="BJ637" s="394"/>
      <c r="BK637" s="394"/>
      <c r="BL637" s="394"/>
      <c r="BM637" s="407"/>
    </row>
    <row r="638" spans="6:65" x14ac:dyDescent="0.25">
      <c r="F638" s="394"/>
      <c r="G638" s="391"/>
      <c r="H638" s="394"/>
      <c r="I638" s="394"/>
      <c r="J638" s="391"/>
      <c r="K638" s="406"/>
      <c r="L638" s="406"/>
      <c r="M638" s="391"/>
      <c r="N638" s="394"/>
      <c r="O638" s="394"/>
      <c r="P638" s="391"/>
      <c r="Q638" s="394"/>
      <c r="R638" s="394"/>
      <c r="S638" s="391"/>
      <c r="T638" s="394"/>
      <c r="U638" s="394"/>
      <c r="V638" s="391"/>
      <c r="W638" s="394"/>
      <c r="X638" s="394"/>
      <c r="Y638" s="391"/>
      <c r="Z638" s="394"/>
      <c r="AA638" s="394"/>
      <c r="AB638" s="391"/>
      <c r="AC638" s="394"/>
      <c r="AD638" s="394"/>
      <c r="AE638" s="391"/>
      <c r="AF638" s="394"/>
      <c r="AG638" s="394"/>
      <c r="AH638" s="391"/>
      <c r="AI638" s="394"/>
      <c r="AJ638" s="394"/>
      <c r="AK638" s="391"/>
      <c r="AL638" s="394"/>
      <c r="AM638" s="394"/>
      <c r="AN638" s="391"/>
      <c r="AO638" s="394"/>
      <c r="AP638" s="394"/>
      <c r="AQ638" s="391"/>
      <c r="AR638" s="394"/>
      <c r="AS638" s="394"/>
      <c r="AT638" s="391"/>
      <c r="AU638" s="394"/>
      <c r="AV638" s="394"/>
      <c r="AW638" s="391"/>
      <c r="AX638" s="394"/>
      <c r="AY638" s="394"/>
      <c r="AZ638" s="391"/>
      <c r="BA638" s="394"/>
      <c r="BB638" s="394"/>
      <c r="BC638" s="391"/>
      <c r="BD638" s="394"/>
      <c r="BE638" s="394"/>
      <c r="BF638" s="391"/>
      <c r="BG638" s="394"/>
      <c r="BH638" s="394"/>
      <c r="BI638" s="391"/>
      <c r="BJ638" s="394"/>
      <c r="BK638" s="394"/>
      <c r="BL638" s="394"/>
      <c r="BM638" s="407"/>
    </row>
    <row r="639" spans="6:65" x14ac:dyDescent="0.25">
      <c r="F639" s="394"/>
      <c r="G639" s="391"/>
      <c r="H639" s="394"/>
      <c r="I639" s="394"/>
      <c r="J639" s="391"/>
      <c r="K639" s="406"/>
      <c r="L639" s="406"/>
      <c r="M639" s="391"/>
      <c r="N639" s="394"/>
      <c r="O639" s="394"/>
      <c r="P639" s="391"/>
      <c r="Q639" s="394"/>
      <c r="R639" s="394"/>
      <c r="S639" s="391"/>
      <c r="T639" s="394"/>
      <c r="U639" s="394"/>
      <c r="V639" s="391"/>
      <c r="W639" s="394"/>
      <c r="X639" s="394"/>
      <c r="Y639" s="391"/>
      <c r="Z639" s="394"/>
      <c r="AA639" s="394"/>
      <c r="AB639" s="391"/>
      <c r="AC639" s="394"/>
      <c r="AD639" s="394"/>
      <c r="AE639" s="391"/>
      <c r="AF639" s="394"/>
      <c r="AG639" s="394"/>
      <c r="AH639" s="391"/>
      <c r="AI639" s="394"/>
      <c r="AJ639" s="394"/>
      <c r="AK639" s="391"/>
      <c r="AL639" s="394"/>
      <c r="AM639" s="394"/>
      <c r="AN639" s="391"/>
      <c r="AO639" s="394"/>
      <c r="AP639" s="394"/>
      <c r="AQ639" s="391"/>
      <c r="AR639" s="394"/>
      <c r="AS639" s="394"/>
      <c r="AT639" s="391"/>
      <c r="AU639" s="394"/>
      <c r="AV639" s="394"/>
      <c r="AW639" s="391"/>
      <c r="AX639" s="394"/>
      <c r="AY639" s="394"/>
      <c r="AZ639" s="391"/>
      <c r="BA639" s="394"/>
      <c r="BB639" s="394"/>
      <c r="BC639" s="391"/>
      <c r="BD639" s="394"/>
      <c r="BE639" s="394"/>
      <c r="BF639" s="391"/>
      <c r="BG639" s="394"/>
      <c r="BH639" s="394"/>
      <c r="BI639" s="391"/>
      <c r="BJ639" s="394"/>
      <c r="BK639" s="394"/>
      <c r="BL639" s="394"/>
      <c r="BM639" s="407"/>
    </row>
    <row r="640" spans="6:65" x14ac:dyDescent="0.25">
      <c r="F640" s="394"/>
      <c r="G640" s="391"/>
      <c r="H640" s="394"/>
      <c r="I640" s="394"/>
      <c r="J640" s="391"/>
      <c r="K640" s="406"/>
      <c r="L640" s="406"/>
      <c r="M640" s="391"/>
      <c r="N640" s="394"/>
      <c r="O640" s="394"/>
      <c r="P640" s="391"/>
      <c r="Q640" s="394"/>
      <c r="R640" s="394"/>
      <c r="S640" s="391"/>
      <c r="T640" s="394"/>
      <c r="U640" s="394"/>
      <c r="V640" s="391"/>
      <c r="W640" s="394"/>
      <c r="X640" s="394"/>
      <c r="Y640" s="391"/>
      <c r="Z640" s="394"/>
      <c r="AA640" s="394"/>
      <c r="AB640" s="391"/>
      <c r="AC640" s="394"/>
      <c r="AD640" s="394"/>
      <c r="AE640" s="391"/>
      <c r="AF640" s="394"/>
      <c r="AG640" s="394"/>
      <c r="AH640" s="391"/>
      <c r="AI640" s="394"/>
      <c r="AJ640" s="394"/>
      <c r="AK640" s="391"/>
      <c r="AL640" s="394"/>
      <c r="AM640" s="394"/>
      <c r="AN640" s="391"/>
      <c r="AO640" s="394"/>
      <c r="AP640" s="394"/>
      <c r="AQ640" s="391"/>
      <c r="AR640" s="394"/>
      <c r="AS640" s="394"/>
      <c r="AT640" s="391"/>
      <c r="AU640" s="394"/>
      <c r="AV640" s="394"/>
      <c r="AW640" s="391"/>
      <c r="AX640" s="394"/>
      <c r="AY640" s="394"/>
      <c r="AZ640" s="391"/>
      <c r="BA640" s="394"/>
      <c r="BB640" s="394"/>
      <c r="BC640" s="391"/>
      <c r="BD640" s="394"/>
      <c r="BE640" s="394"/>
      <c r="BF640" s="391"/>
      <c r="BG640" s="394"/>
      <c r="BH640" s="394"/>
      <c r="BI640" s="391"/>
      <c r="BJ640" s="394"/>
      <c r="BK640" s="394"/>
      <c r="BL640" s="394"/>
      <c r="BM640" s="407"/>
    </row>
    <row r="641" spans="6:65" x14ac:dyDescent="0.25">
      <c r="F641" s="394"/>
      <c r="G641" s="391"/>
      <c r="H641" s="394"/>
      <c r="I641" s="394"/>
      <c r="J641" s="391"/>
      <c r="K641" s="406"/>
      <c r="L641" s="406"/>
      <c r="M641" s="391"/>
      <c r="N641" s="394"/>
      <c r="O641" s="394"/>
      <c r="P641" s="391"/>
      <c r="Q641" s="394"/>
      <c r="R641" s="394"/>
      <c r="S641" s="391"/>
      <c r="T641" s="394"/>
      <c r="U641" s="394"/>
      <c r="V641" s="391"/>
      <c r="W641" s="394"/>
      <c r="X641" s="394"/>
      <c r="Y641" s="391"/>
      <c r="Z641" s="394"/>
      <c r="AA641" s="394"/>
      <c r="AB641" s="391"/>
      <c r="AC641" s="394"/>
      <c r="AD641" s="394"/>
      <c r="AE641" s="391"/>
      <c r="AF641" s="394"/>
      <c r="AG641" s="394"/>
      <c r="AH641" s="391"/>
      <c r="AI641" s="394"/>
      <c r="AJ641" s="394"/>
      <c r="AK641" s="391"/>
      <c r="AL641" s="394"/>
      <c r="AM641" s="394"/>
      <c r="AN641" s="391"/>
      <c r="AO641" s="394"/>
      <c r="AP641" s="394"/>
      <c r="AQ641" s="391"/>
      <c r="AR641" s="394"/>
      <c r="AS641" s="394"/>
      <c r="AT641" s="391"/>
      <c r="AU641" s="394"/>
      <c r="AV641" s="394"/>
      <c r="AW641" s="391"/>
      <c r="AX641" s="394"/>
      <c r="AY641" s="394"/>
      <c r="AZ641" s="391"/>
      <c r="BA641" s="394"/>
      <c r="BB641" s="394"/>
      <c r="BC641" s="391"/>
      <c r="BD641" s="394"/>
      <c r="BE641" s="394"/>
      <c r="BF641" s="391"/>
      <c r="BG641" s="394"/>
      <c r="BH641" s="394"/>
      <c r="BI641" s="391"/>
      <c r="BJ641" s="394"/>
      <c r="BK641" s="394"/>
      <c r="BL641" s="394"/>
      <c r="BM641" s="407"/>
    </row>
    <row r="642" spans="6:65" x14ac:dyDescent="0.25">
      <c r="F642" s="394"/>
      <c r="G642" s="391"/>
      <c r="H642" s="394"/>
      <c r="I642" s="394"/>
      <c r="J642" s="391"/>
      <c r="K642" s="406"/>
      <c r="L642" s="406"/>
      <c r="M642" s="391"/>
      <c r="N642" s="394"/>
      <c r="O642" s="394"/>
      <c r="P642" s="391"/>
      <c r="Q642" s="394"/>
      <c r="R642" s="394"/>
      <c r="S642" s="391"/>
      <c r="T642" s="394"/>
      <c r="U642" s="394"/>
      <c r="V642" s="391"/>
      <c r="W642" s="394"/>
      <c r="X642" s="394"/>
      <c r="Y642" s="391"/>
      <c r="Z642" s="394"/>
      <c r="AA642" s="394"/>
      <c r="AB642" s="391"/>
      <c r="AC642" s="394"/>
      <c r="AD642" s="394"/>
      <c r="AE642" s="391"/>
      <c r="AF642" s="394"/>
      <c r="AG642" s="394"/>
      <c r="AH642" s="391"/>
      <c r="AI642" s="394"/>
      <c r="AJ642" s="394"/>
      <c r="AK642" s="391"/>
      <c r="AL642" s="394"/>
      <c r="AM642" s="394"/>
      <c r="AN642" s="391"/>
      <c r="AO642" s="394"/>
      <c r="AP642" s="394"/>
      <c r="AQ642" s="391"/>
      <c r="AR642" s="394"/>
      <c r="AS642" s="394"/>
      <c r="AT642" s="391"/>
      <c r="AU642" s="394"/>
      <c r="AV642" s="394"/>
      <c r="AW642" s="391"/>
      <c r="AX642" s="394"/>
      <c r="AY642" s="394"/>
      <c r="AZ642" s="391"/>
      <c r="BA642" s="394"/>
      <c r="BB642" s="394"/>
      <c r="BC642" s="391"/>
      <c r="BD642" s="394"/>
      <c r="BE642" s="394"/>
      <c r="BF642" s="391"/>
      <c r="BG642" s="394"/>
      <c r="BH642" s="394"/>
      <c r="BI642" s="391"/>
      <c r="BJ642" s="394"/>
      <c r="BK642" s="394"/>
      <c r="BL642" s="394"/>
      <c r="BM642" s="407"/>
    </row>
    <row r="643" spans="6:65" x14ac:dyDescent="0.25">
      <c r="F643" s="394"/>
      <c r="G643" s="391"/>
      <c r="H643" s="394"/>
      <c r="I643" s="394"/>
      <c r="J643" s="391"/>
      <c r="K643" s="406"/>
      <c r="L643" s="406"/>
      <c r="M643" s="391"/>
      <c r="N643" s="394"/>
      <c r="O643" s="394"/>
      <c r="P643" s="391"/>
      <c r="Q643" s="394"/>
      <c r="R643" s="394"/>
      <c r="S643" s="391"/>
      <c r="T643" s="394"/>
      <c r="U643" s="394"/>
      <c r="V643" s="391"/>
      <c r="W643" s="394"/>
      <c r="X643" s="394"/>
      <c r="Y643" s="391"/>
      <c r="Z643" s="394"/>
      <c r="AA643" s="394"/>
      <c r="AB643" s="391"/>
      <c r="AC643" s="394"/>
      <c r="AD643" s="394"/>
      <c r="AE643" s="391"/>
      <c r="AF643" s="394"/>
      <c r="AG643" s="394"/>
      <c r="AH643" s="391"/>
      <c r="AI643" s="394"/>
      <c r="AJ643" s="394"/>
      <c r="AK643" s="391"/>
      <c r="AL643" s="394"/>
      <c r="AM643" s="394"/>
      <c r="AN643" s="391"/>
      <c r="AO643" s="394"/>
      <c r="AP643" s="394"/>
      <c r="AQ643" s="391"/>
      <c r="AR643" s="394"/>
      <c r="AS643" s="394"/>
      <c r="AT643" s="391"/>
      <c r="AU643" s="394"/>
      <c r="AV643" s="394"/>
      <c r="AW643" s="391"/>
      <c r="AX643" s="394"/>
      <c r="AY643" s="394"/>
      <c r="AZ643" s="391"/>
      <c r="BA643" s="394"/>
      <c r="BB643" s="394"/>
      <c r="BC643" s="391"/>
      <c r="BD643" s="394"/>
      <c r="BE643" s="394"/>
      <c r="BF643" s="391"/>
      <c r="BG643" s="394"/>
      <c r="BH643" s="394"/>
      <c r="BI643" s="391"/>
      <c r="BJ643" s="394"/>
      <c r="BK643" s="394"/>
      <c r="BL643" s="394"/>
      <c r="BM643" s="407"/>
    </row>
    <row r="644" spans="6:65" x14ac:dyDescent="0.25">
      <c r="F644" s="394"/>
      <c r="G644" s="391"/>
      <c r="H644" s="394"/>
      <c r="I644" s="394"/>
      <c r="J644" s="391"/>
      <c r="K644" s="406"/>
      <c r="L644" s="406"/>
      <c r="M644" s="391"/>
      <c r="N644" s="394"/>
      <c r="O644" s="394"/>
      <c r="P644" s="391"/>
      <c r="Q644" s="394"/>
      <c r="R644" s="394"/>
      <c r="S644" s="391"/>
      <c r="T644" s="394"/>
      <c r="U644" s="394"/>
      <c r="V644" s="391"/>
      <c r="W644" s="394"/>
      <c r="X644" s="394"/>
      <c r="Y644" s="391"/>
      <c r="Z644" s="394"/>
      <c r="AA644" s="394"/>
      <c r="AB644" s="391"/>
      <c r="AC644" s="394"/>
      <c r="AD644" s="394"/>
      <c r="AE644" s="391"/>
      <c r="AF644" s="394"/>
      <c r="AG644" s="394"/>
      <c r="AH644" s="391"/>
      <c r="AI644" s="394"/>
      <c r="AJ644" s="394"/>
      <c r="AK644" s="391"/>
      <c r="AL644" s="394"/>
      <c r="AM644" s="394"/>
      <c r="AN644" s="391"/>
      <c r="AO644" s="394"/>
      <c r="AP644" s="394"/>
      <c r="AQ644" s="391"/>
      <c r="AR644" s="394"/>
      <c r="AS644" s="394"/>
      <c r="AT644" s="391"/>
      <c r="AU644" s="394"/>
      <c r="AV644" s="394"/>
      <c r="AW644" s="391"/>
      <c r="AX644" s="394"/>
      <c r="AY644" s="394"/>
      <c r="AZ644" s="391"/>
      <c r="BA644" s="394"/>
      <c r="BB644" s="394"/>
      <c r="BC644" s="391"/>
      <c r="BD644" s="394"/>
      <c r="BE644" s="394"/>
      <c r="BF644" s="391"/>
      <c r="BG644" s="394"/>
      <c r="BH644" s="394"/>
      <c r="BI644" s="391"/>
      <c r="BJ644" s="394"/>
      <c r="BK644" s="394"/>
      <c r="BL644" s="394"/>
      <c r="BM644" s="407"/>
    </row>
    <row r="645" spans="6:65" x14ac:dyDescent="0.25">
      <c r="F645" s="394"/>
      <c r="G645" s="391"/>
      <c r="H645" s="394"/>
      <c r="I645" s="394"/>
      <c r="J645" s="391"/>
      <c r="K645" s="406"/>
      <c r="L645" s="406"/>
      <c r="M645" s="391"/>
      <c r="N645" s="394"/>
      <c r="O645" s="394"/>
      <c r="P645" s="391"/>
      <c r="Q645" s="394"/>
      <c r="R645" s="394"/>
      <c r="S645" s="391"/>
      <c r="T645" s="394"/>
      <c r="U645" s="394"/>
      <c r="V645" s="391"/>
      <c r="W645" s="394"/>
      <c r="X645" s="394"/>
      <c r="Y645" s="391"/>
      <c r="Z645" s="394"/>
      <c r="AA645" s="394"/>
      <c r="AB645" s="391"/>
      <c r="AC645" s="394"/>
      <c r="AD645" s="394"/>
      <c r="AE645" s="391"/>
      <c r="AF645" s="394"/>
      <c r="AG645" s="394"/>
      <c r="AH645" s="391"/>
      <c r="AI645" s="394"/>
      <c r="AJ645" s="394"/>
      <c r="AK645" s="391"/>
      <c r="AL645" s="394"/>
      <c r="AM645" s="394"/>
      <c r="AN645" s="391"/>
      <c r="AO645" s="394"/>
      <c r="AP645" s="394"/>
      <c r="AQ645" s="391"/>
      <c r="AR645" s="394"/>
      <c r="AS645" s="394"/>
      <c r="AT645" s="391"/>
      <c r="AU645" s="394"/>
      <c r="AV645" s="394"/>
      <c r="AW645" s="391"/>
      <c r="AX645" s="394"/>
      <c r="AY645" s="394"/>
      <c r="AZ645" s="391"/>
      <c r="BA645" s="394"/>
      <c r="BB645" s="394"/>
      <c r="BC645" s="391"/>
      <c r="BD645" s="394"/>
      <c r="BE645" s="394"/>
      <c r="BF645" s="391"/>
      <c r="BG645" s="394"/>
      <c r="BH645" s="394"/>
      <c r="BI645" s="391"/>
      <c r="BJ645" s="394"/>
      <c r="BK645" s="394"/>
      <c r="BL645" s="394"/>
      <c r="BM645" s="407"/>
    </row>
    <row r="646" spans="6:65" x14ac:dyDescent="0.25">
      <c r="F646" s="394"/>
      <c r="G646" s="391"/>
      <c r="H646" s="394"/>
      <c r="I646" s="394"/>
      <c r="J646" s="391"/>
      <c r="K646" s="406"/>
      <c r="L646" s="406"/>
      <c r="M646" s="391"/>
      <c r="N646" s="394"/>
      <c r="O646" s="394"/>
      <c r="P646" s="391"/>
      <c r="Q646" s="394"/>
      <c r="R646" s="394"/>
      <c r="S646" s="391"/>
      <c r="T646" s="394"/>
      <c r="U646" s="394"/>
      <c r="V646" s="391"/>
      <c r="W646" s="394"/>
      <c r="X646" s="394"/>
      <c r="Y646" s="391"/>
      <c r="Z646" s="394"/>
      <c r="AA646" s="394"/>
      <c r="AB646" s="391"/>
      <c r="AC646" s="394"/>
      <c r="AD646" s="394"/>
      <c r="AE646" s="391"/>
      <c r="AF646" s="394"/>
      <c r="AG646" s="394"/>
      <c r="AH646" s="391"/>
      <c r="AI646" s="394"/>
      <c r="AJ646" s="394"/>
      <c r="AK646" s="391"/>
      <c r="AL646" s="394"/>
      <c r="AM646" s="394"/>
      <c r="AN646" s="391"/>
      <c r="AO646" s="394"/>
      <c r="AP646" s="394"/>
      <c r="AQ646" s="391"/>
      <c r="AR646" s="394"/>
      <c r="AS646" s="394"/>
      <c r="AT646" s="391"/>
      <c r="AU646" s="394"/>
      <c r="AV646" s="394"/>
      <c r="AW646" s="391"/>
      <c r="AX646" s="394"/>
      <c r="AY646" s="394"/>
      <c r="AZ646" s="391"/>
      <c r="BA646" s="394"/>
      <c r="BB646" s="394"/>
      <c r="BC646" s="391"/>
      <c r="BD646" s="394"/>
      <c r="BE646" s="394"/>
      <c r="BF646" s="391"/>
      <c r="BG646" s="394"/>
      <c r="BH646" s="394"/>
      <c r="BI646" s="391"/>
      <c r="BJ646" s="394"/>
      <c r="BK646" s="394"/>
      <c r="BL646" s="394"/>
      <c r="BM646" s="407"/>
    </row>
    <row r="647" spans="6:65" x14ac:dyDescent="0.25">
      <c r="F647" s="394"/>
      <c r="G647" s="391"/>
      <c r="H647" s="394"/>
      <c r="I647" s="394"/>
      <c r="J647" s="391"/>
      <c r="K647" s="406"/>
      <c r="L647" s="406"/>
      <c r="M647" s="391"/>
      <c r="N647" s="394"/>
      <c r="O647" s="394"/>
      <c r="P647" s="391"/>
      <c r="Q647" s="394"/>
      <c r="R647" s="394"/>
      <c r="S647" s="391"/>
      <c r="T647" s="394"/>
      <c r="U647" s="394"/>
      <c r="V647" s="391"/>
      <c r="W647" s="394"/>
      <c r="X647" s="394"/>
      <c r="Y647" s="391"/>
      <c r="Z647" s="394"/>
      <c r="AA647" s="394"/>
      <c r="AB647" s="391"/>
      <c r="AC647" s="394"/>
      <c r="AD647" s="394"/>
      <c r="AE647" s="391"/>
      <c r="AF647" s="394"/>
      <c r="AG647" s="394"/>
      <c r="AH647" s="391"/>
      <c r="AI647" s="394"/>
      <c r="AJ647" s="394"/>
      <c r="AK647" s="391"/>
      <c r="AL647" s="394"/>
      <c r="AM647" s="394"/>
      <c r="AN647" s="391"/>
      <c r="AO647" s="394"/>
      <c r="AP647" s="394"/>
      <c r="AQ647" s="391"/>
      <c r="AR647" s="394"/>
      <c r="AS647" s="394"/>
      <c r="AT647" s="391"/>
      <c r="AU647" s="394"/>
      <c r="AV647" s="394"/>
      <c r="AW647" s="391"/>
      <c r="AX647" s="394"/>
      <c r="AY647" s="394"/>
      <c r="AZ647" s="391"/>
      <c r="BA647" s="394"/>
      <c r="BB647" s="394"/>
      <c r="BC647" s="391"/>
      <c r="BD647" s="394"/>
      <c r="BE647" s="394"/>
      <c r="BF647" s="391"/>
      <c r="BG647" s="394"/>
      <c r="BH647" s="394"/>
      <c r="BI647" s="391"/>
      <c r="BJ647" s="394"/>
      <c r="BK647" s="394"/>
      <c r="BL647" s="394"/>
      <c r="BM647" s="407"/>
    </row>
    <row r="648" spans="6:65" x14ac:dyDescent="0.25">
      <c r="F648" s="394"/>
      <c r="G648" s="391"/>
      <c r="H648" s="394"/>
      <c r="I648" s="394"/>
      <c r="J648" s="391"/>
      <c r="K648" s="406"/>
      <c r="L648" s="406"/>
      <c r="M648" s="391"/>
      <c r="N648" s="394"/>
      <c r="O648" s="394"/>
      <c r="P648" s="391"/>
      <c r="Q648" s="394"/>
      <c r="R648" s="394"/>
      <c r="S648" s="391"/>
      <c r="T648" s="394"/>
      <c r="U648" s="394"/>
      <c r="V648" s="391"/>
      <c r="W648" s="394"/>
      <c r="X648" s="394"/>
      <c r="Y648" s="391"/>
      <c r="Z648" s="394"/>
      <c r="AA648" s="394"/>
      <c r="AB648" s="391"/>
      <c r="AC648" s="394"/>
      <c r="AD648" s="394"/>
      <c r="AE648" s="391"/>
      <c r="AF648" s="394"/>
      <c r="AG648" s="394"/>
      <c r="AH648" s="391"/>
      <c r="AI648" s="394"/>
      <c r="AJ648" s="394"/>
      <c r="AK648" s="391"/>
      <c r="AL648" s="394"/>
      <c r="AM648" s="394"/>
      <c r="AN648" s="391"/>
      <c r="AO648" s="394"/>
      <c r="AP648" s="394"/>
      <c r="AQ648" s="391"/>
      <c r="AR648" s="394"/>
      <c r="AS648" s="394"/>
      <c r="AT648" s="391"/>
      <c r="AU648" s="394"/>
      <c r="AV648" s="394"/>
      <c r="AW648" s="391"/>
      <c r="AX648" s="394"/>
      <c r="AY648" s="394"/>
      <c r="AZ648" s="391"/>
      <c r="BA648" s="394"/>
      <c r="BB648" s="394"/>
      <c r="BC648" s="391"/>
      <c r="BD648" s="394"/>
      <c r="BE648" s="394"/>
      <c r="BF648" s="391"/>
      <c r="BG648" s="394"/>
      <c r="BH648" s="394"/>
      <c r="BI648" s="391"/>
      <c r="BJ648" s="394"/>
      <c r="BK648" s="394"/>
      <c r="BL648" s="394"/>
      <c r="BM648" s="407"/>
    </row>
    <row r="649" spans="6:65" x14ac:dyDescent="0.25">
      <c r="F649" s="394"/>
      <c r="G649" s="391"/>
      <c r="H649" s="394"/>
      <c r="I649" s="394"/>
      <c r="J649" s="391"/>
      <c r="K649" s="406"/>
      <c r="L649" s="406"/>
      <c r="M649" s="391"/>
      <c r="N649" s="394"/>
      <c r="O649" s="394"/>
      <c r="P649" s="391"/>
      <c r="Q649" s="394"/>
      <c r="R649" s="394"/>
      <c r="S649" s="391"/>
      <c r="T649" s="394"/>
      <c r="U649" s="394"/>
      <c r="V649" s="391"/>
      <c r="W649" s="394"/>
      <c r="X649" s="394"/>
      <c r="Y649" s="391"/>
      <c r="Z649" s="394"/>
      <c r="AA649" s="394"/>
      <c r="AB649" s="391"/>
      <c r="AC649" s="394"/>
      <c r="AD649" s="394"/>
      <c r="AE649" s="391"/>
      <c r="AF649" s="394"/>
      <c r="AG649" s="394"/>
      <c r="AH649" s="391"/>
      <c r="AI649" s="394"/>
      <c r="AJ649" s="394"/>
      <c r="AK649" s="391"/>
      <c r="AL649" s="394"/>
      <c r="AM649" s="394"/>
      <c r="AN649" s="391"/>
      <c r="AO649" s="394"/>
      <c r="AP649" s="394"/>
      <c r="AQ649" s="391"/>
      <c r="AR649" s="394"/>
      <c r="AS649" s="394"/>
      <c r="AT649" s="391"/>
      <c r="AU649" s="394"/>
      <c r="AV649" s="394"/>
      <c r="AW649" s="391"/>
      <c r="AX649" s="394"/>
      <c r="AY649" s="394"/>
      <c r="AZ649" s="391"/>
      <c r="BA649" s="394"/>
      <c r="BB649" s="394"/>
      <c r="BC649" s="391"/>
      <c r="BD649" s="394"/>
      <c r="BE649" s="394"/>
      <c r="BF649" s="391"/>
      <c r="BG649" s="394"/>
      <c r="BH649" s="394"/>
      <c r="BI649" s="391"/>
      <c r="BJ649" s="394"/>
      <c r="BK649" s="394"/>
      <c r="BL649" s="394"/>
      <c r="BM649" s="407"/>
    </row>
    <row r="650" spans="6:65" x14ac:dyDescent="0.25">
      <c r="F650" s="394"/>
      <c r="G650" s="391"/>
      <c r="H650" s="394"/>
      <c r="I650" s="394"/>
      <c r="J650" s="391"/>
      <c r="K650" s="406"/>
      <c r="L650" s="406"/>
      <c r="M650" s="391"/>
      <c r="N650" s="394"/>
      <c r="O650" s="394"/>
      <c r="P650" s="391"/>
      <c r="Q650" s="394"/>
      <c r="R650" s="394"/>
      <c r="S650" s="391"/>
      <c r="T650" s="394"/>
      <c r="U650" s="394"/>
      <c r="V650" s="391"/>
      <c r="W650" s="394"/>
      <c r="X650" s="394"/>
      <c r="Y650" s="391"/>
      <c r="Z650" s="394"/>
      <c r="AA650" s="394"/>
      <c r="AB650" s="391"/>
      <c r="AC650" s="394"/>
      <c r="AD650" s="394"/>
      <c r="AE650" s="391"/>
      <c r="AF650" s="394"/>
      <c r="AG650" s="394"/>
      <c r="AH650" s="391"/>
      <c r="AI650" s="394"/>
      <c r="AJ650" s="394"/>
      <c r="AK650" s="391"/>
      <c r="AL650" s="394"/>
      <c r="AM650" s="394"/>
      <c r="AN650" s="391"/>
      <c r="AO650" s="394"/>
      <c r="AP650" s="394"/>
      <c r="AQ650" s="391"/>
      <c r="AR650" s="394"/>
      <c r="AS650" s="394"/>
      <c r="AT650" s="391"/>
      <c r="AU650" s="394"/>
      <c r="AV650" s="394"/>
      <c r="AW650" s="391"/>
      <c r="AX650" s="394"/>
      <c r="AY650" s="394"/>
      <c r="AZ650" s="391"/>
      <c r="BA650" s="394"/>
      <c r="BB650" s="394"/>
      <c r="BC650" s="391"/>
      <c r="BD650" s="394"/>
      <c r="BE650" s="394"/>
      <c r="BF650" s="391"/>
      <c r="BG650" s="394"/>
      <c r="BH650" s="394"/>
      <c r="BI650" s="391"/>
      <c r="BJ650" s="394"/>
      <c r="BK650" s="394"/>
      <c r="BL650" s="394"/>
      <c r="BM650" s="407"/>
    </row>
    <row r="651" spans="6:65" x14ac:dyDescent="0.25">
      <c r="F651" s="394"/>
      <c r="G651" s="391"/>
      <c r="H651" s="394"/>
      <c r="I651" s="394"/>
      <c r="J651" s="391"/>
      <c r="K651" s="406"/>
      <c r="L651" s="406"/>
      <c r="M651" s="391"/>
      <c r="N651" s="394"/>
      <c r="O651" s="394"/>
      <c r="P651" s="391"/>
      <c r="Q651" s="394"/>
      <c r="R651" s="394"/>
      <c r="S651" s="391"/>
      <c r="T651" s="394"/>
      <c r="U651" s="394"/>
      <c r="V651" s="391"/>
      <c r="W651" s="394"/>
      <c r="X651" s="394"/>
      <c r="Y651" s="391"/>
      <c r="Z651" s="394"/>
      <c r="AA651" s="394"/>
      <c r="AB651" s="391"/>
      <c r="AC651" s="394"/>
      <c r="AD651" s="394"/>
      <c r="AE651" s="391"/>
      <c r="AF651" s="394"/>
      <c r="AG651" s="394"/>
      <c r="AH651" s="391"/>
      <c r="AI651" s="394"/>
      <c r="AJ651" s="394"/>
      <c r="AK651" s="391"/>
      <c r="AL651" s="394"/>
      <c r="AM651" s="394"/>
      <c r="AN651" s="391"/>
      <c r="AO651" s="394"/>
      <c r="AP651" s="394"/>
      <c r="AQ651" s="391"/>
      <c r="AR651" s="394"/>
      <c r="AS651" s="394"/>
      <c r="AT651" s="391"/>
      <c r="AU651" s="394"/>
      <c r="AV651" s="394"/>
      <c r="AW651" s="391"/>
      <c r="AX651" s="394"/>
      <c r="AY651" s="394"/>
      <c r="AZ651" s="391"/>
      <c r="BA651" s="394"/>
      <c r="BB651" s="394"/>
      <c r="BC651" s="391"/>
      <c r="BD651" s="394"/>
      <c r="BE651" s="394"/>
      <c r="BF651" s="391"/>
      <c r="BG651" s="394"/>
      <c r="BH651" s="394"/>
      <c r="BI651" s="391"/>
      <c r="BJ651" s="394"/>
      <c r="BK651" s="394"/>
      <c r="BL651" s="394"/>
      <c r="BM651" s="407"/>
    </row>
    <row r="652" spans="6:65" x14ac:dyDescent="0.25">
      <c r="F652" s="394"/>
      <c r="G652" s="391"/>
      <c r="H652" s="394"/>
      <c r="I652" s="394"/>
      <c r="J652" s="391"/>
      <c r="K652" s="406"/>
      <c r="L652" s="406"/>
      <c r="M652" s="391"/>
      <c r="N652" s="394"/>
      <c r="O652" s="394"/>
      <c r="P652" s="391"/>
      <c r="Q652" s="394"/>
      <c r="R652" s="394"/>
      <c r="S652" s="391"/>
      <c r="T652" s="394"/>
      <c r="U652" s="394"/>
      <c r="V652" s="391"/>
      <c r="W652" s="394"/>
      <c r="X652" s="394"/>
      <c r="Y652" s="391"/>
      <c r="Z652" s="394"/>
      <c r="AA652" s="394"/>
      <c r="AB652" s="391"/>
      <c r="AC652" s="394"/>
      <c r="AD652" s="394"/>
      <c r="AE652" s="391"/>
      <c r="AF652" s="394"/>
      <c r="AG652" s="394"/>
      <c r="AH652" s="391"/>
      <c r="AI652" s="394"/>
      <c r="AJ652" s="394"/>
      <c r="AK652" s="391"/>
      <c r="AL652" s="394"/>
      <c r="AM652" s="394"/>
      <c r="AN652" s="391"/>
      <c r="AO652" s="394"/>
      <c r="AP652" s="394"/>
      <c r="AQ652" s="391"/>
      <c r="AR652" s="394"/>
      <c r="AS652" s="394"/>
      <c r="AT652" s="391"/>
      <c r="AU652" s="394"/>
      <c r="AV652" s="394"/>
      <c r="AW652" s="391"/>
      <c r="AX652" s="394"/>
      <c r="AY652" s="394"/>
      <c r="AZ652" s="391"/>
      <c r="BA652" s="394"/>
      <c r="BB652" s="394"/>
      <c r="BC652" s="391"/>
      <c r="BD652" s="394"/>
      <c r="BE652" s="394"/>
      <c r="BF652" s="391"/>
      <c r="BG652" s="394"/>
      <c r="BH652" s="394"/>
      <c r="BI652" s="391"/>
      <c r="BJ652" s="394"/>
      <c r="BK652" s="394"/>
      <c r="BL652" s="394"/>
      <c r="BM652" s="407"/>
    </row>
    <row r="653" spans="6:65" x14ac:dyDescent="0.25">
      <c r="F653" s="394"/>
      <c r="G653" s="391"/>
      <c r="H653" s="394"/>
      <c r="I653" s="394"/>
      <c r="J653" s="391"/>
      <c r="K653" s="406"/>
      <c r="L653" s="406"/>
      <c r="M653" s="391"/>
      <c r="N653" s="394"/>
      <c r="O653" s="394"/>
      <c r="P653" s="391"/>
      <c r="Q653" s="394"/>
      <c r="R653" s="394"/>
      <c r="S653" s="391"/>
      <c r="T653" s="394"/>
      <c r="U653" s="394"/>
      <c r="V653" s="391"/>
      <c r="W653" s="394"/>
      <c r="X653" s="394"/>
      <c r="Y653" s="391"/>
      <c r="Z653" s="394"/>
      <c r="AA653" s="394"/>
      <c r="AB653" s="391"/>
      <c r="AC653" s="394"/>
      <c r="AD653" s="394"/>
      <c r="AE653" s="391"/>
      <c r="AF653" s="394"/>
      <c r="AG653" s="394"/>
      <c r="AH653" s="391"/>
      <c r="AI653" s="394"/>
      <c r="AJ653" s="394"/>
      <c r="AK653" s="391"/>
      <c r="AL653" s="394"/>
      <c r="AM653" s="394"/>
      <c r="AN653" s="391"/>
      <c r="AO653" s="394"/>
      <c r="AP653" s="394"/>
      <c r="AQ653" s="391"/>
      <c r="AR653" s="394"/>
      <c r="AS653" s="394"/>
      <c r="AT653" s="391"/>
      <c r="AU653" s="394"/>
      <c r="AV653" s="394"/>
      <c r="AW653" s="391"/>
      <c r="AX653" s="394"/>
      <c r="AY653" s="394"/>
      <c r="AZ653" s="391"/>
      <c r="BA653" s="394"/>
      <c r="BB653" s="394"/>
      <c r="BC653" s="391"/>
      <c r="BD653" s="394"/>
      <c r="BE653" s="394"/>
      <c r="BF653" s="391"/>
      <c r="BG653" s="394"/>
      <c r="BH653" s="394"/>
      <c r="BI653" s="391"/>
      <c r="BJ653" s="394"/>
      <c r="BK653" s="394"/>
      <c r="BL653" s="394"/>
      <c r="BM653" s="407"/>
    </row>
    <row r="654" spans="6:65" x14ac:dyDescent="0.25">
      <c r="F654" s="394"/>
      <c r="G654" s="391"/>
      <c r="H654" s="394"/>
      <c r="I654" s="394"/>
      <c r="J654" s="391"/>
      <c r="K654" s="406"/>
      <c r="L654" s="406"/>
      <c r="M654" s="391"/>
      <c r="N654" s="394"/>
      <c r="O654" s="394"/>
      <c r="P654" s="391"/>
      <c r="Q654" s="394"/>
      <c r="R654" s="394"/>
      <c r="S654" s="391"/>
      <c r="T654" s="394"/>
      <c r="U654" s="394"/>
      <c r="V654" s="391"/>
      <c r="W654" s="394"/>
      <c r="X654" s="394"/>
      <c r="Y654" s="391"/>
      <c r="Z654" s="394"/>
      <c r="AA654" s="394"/>
      <c r="AB654" s="391"/>
      <c r="AC654" s="394"/>
      <c r="AD654" s="394"/>
      <c r="AE654" s="391"/>
      <c r="AF654" s="394"/>
      <c r="AG654" s="394"/>
      <c r="AH654" s="391"/>
      <c r="AI654" s="394"/>
      <c r="AJ654" s="394"/>
      <c r="AK654" s="391"/>
      <c r="AL654" s="394"/>
      <c r="AM654" s="394"/>
      <c r="AN654" s="391"/>
      <c r="AO654" s="394"/>
      <c r="AP654" s="394"/>
      <c r="AQ654" s="391"/>
      <c r="AR654" s="394"/>
      <c r="AS654" s="394"/>
      <c r="AT654" s="391"/>
      <c r="AU654" s="394"/>
      <c r="AV654" s="394"/>
      <c r="AW654" s="391"/>
      <c r="AX654" s="394"/>
      <c r="AY654" s="394"/>
      <c r="AZ654" s="391"/>
      <c r="BA654" s="394"/>
      <c r="BB654" s="394"/>
      <c r="BC654" s="391"/>
      <c r="BD654" s="394"/>
      <c r="BE654" s="394"/>
      <c r="BF654" s="391"/>
      <c r="BG654" s="394"/>
      <c r="BH654" s="394"/>
      <c r="BI654" s="391"/>
      <c r="BJ654" s="394"/>
      <c r="BK654" s="394"/>
      <c r="BL654" s="394"/>
      <c r="BM654" s="407"/>
    </row>
    <row r="655" spans="6:65" x14ac:dyDescent="0.25">
      <c r="F655" s="394"/>
      <c r="G655" s="391"/>
      <c r="H655" s="394"/>
      <c r="I655" s="394"/>
      <c r="J655" s="391"/>
      <c r="K655" s="406"/>
      <c r="L655" s="406"/>
      <c r="M655" s="391"/>
      <c r="N655" s="394"/>
      <c r="O655" s="394"/>
      <c r="P655" s="391"/>
      <c r="Q655" s="394"/>
      <c r="R655" s="394"/>
      <c r="S655" s="391"/>
      <c r="T655" s="394"/>
      <c r="U655" s="394"/>
      <c r="V655" s="391"/>
      <c r="W655" s="394"/>
      <c r="X655" s="394"/>
      <c r="Y655" s="391"/>
      <c r="Z655" s="394"/>
      <c r="AA655" s="394"/>
      <c r="AB655" s="391"/>
      <c r="AC655" s="394"/>
      <c r="AD655" s="394"/>
      <c r="AE655" s="391"/>
      <c r="AF655" s="394"/>
      <c r="AG655" s="394"/>
      <c r="AH655" s="391"/>
      <c r="AI655" s="394"/>
      <c r="AJ655" s="394"/>
      <c r="AK655" s="391"/>
      <c r="AL655" s="394"/>
      <c r="AM655" s="394"/>
      <c r="AN655" s="391"/>
      <c r="AO655" s="394"/>
      <c r="AP655" s="394"/>
      <c r="AQ655" s="391"/>
      <c r="AR655" s="394"/>
      <c r="AS655" s="394"/>
      <c r="AT655" s="391"/>
      <c r="AU655" s="394"/>
      <c r="AV655" s="394"/>
      <c r="AW655" s="391"/>
      <c r="AX655" s="394"/>
      <c r="AY655" s="394"/>
      <c r="AZ655" s="391"/>
      <c r="BA655" s="394"/>
      <c r="BB655" s="394"/>
      <c r="BC655" s="391"/>
      <c r="BD655" s="394"/>
      <c r="BE655" s="394"/>
      <c r="BF655" s="391"/>
      <c r="BG655" s="394"/>
      <c r="BH655" s="394"/>
      <c r="BI655" s="391"/>
      <c r="BJ655" s="394"/>
      <c r="BK655" s="394"/>
      <c r="BL655" s="394"/>
      <c r="BM655" s="407"/>
    </row>
    <row r="656" spans="6:65" x14ac:dyDescent="0.25">
      <c r="F656" s="394"/>
      <c r="G656" s="391"/>
      <c r="H656" s="394"/>
      <c r="I656" s="394"/>
      <c r="J656" s="391"/>
      <c r="K656" s="406"/>
      <c r="L656" s="406"/>
      <c r="M656" s="391"/>
      <c r="N656" s="394"/>
      <c r="O656" s="394"/>
      <c r="P656" s="391"/>
      <c r="Q656" s="394"/>
      <c r="R656" s="394"/>
      <c r="S656" s="391"/>
      <c r="T656" s="394"/>
      <c r="U656" s="394"/>
      <c r="V656" s="391"/>
      <c r="W656" s="394"/>
      <c r="X656" s="394"/>
      <c r="Y656" s="391"/>
      <c r="Z656" s="394"/>
      <c r="AA656" s="394"/>
      <c r="AB656" s="391"/>
      <c r="AC656" s="394"/>
      <c r="AD656" s="394"/>
      <c r="AE656" s="391"/>
      <c r="AF656" s="394"/>
      <c r="AG656" s="394"/>
      <c r="AH656" s="391"/>
      <c r="AI656" s="394"/>
      <c r="AJ656" s="394"/>
      <c r="AK656" s="391"/>
      <c r="AL656" s="394"/>
      <c r="AM656" s="394"/>
      <c r="AN656" s="391"/>
      <c r="AO656" s="394"/>
      <c r="AP656" s="394"/>
      <c r="AQ656" s="391"/>
      <c r="AR656" s="394"/>
      <c r="AS656" s="394"/>
      <c r="AT656" s="391"/>
      <c r="AU656" s="394"/>
      <c r="AV656" s="394"/>
      <c r="AW656" s="391"/>
      <c r="AX656" s="394"/>
      <c r="AY656" s="394"/>
      <c r="AZ656" s="391"/>
      <c r="BA656" s="394"/>
      <c r="BB656" s="394"/>
      <c r="BC656" s="391"/>
      <c r="BD656" s="394"/>
      <c r="BE656" s="394"/>
      <c r="BF656" s="391"/>
      <c r="BG656" s="394"/>
      <c r="BH656" s="394"/>
      <c r="BI656" s="391"/>
      <c r="BJ656" s="394"/>
      <c r="BK656" s="394"/>
      <c r="BL656" s="394"/>
      <c r="BM656" s="407"/>
    </row>
    <row r="657" spans="6:65" x14ac:dyDescent="0.25">
      <c r="F657" s="394"/>
      <c r="G657" s="391"/>
      <c r="H657" s="394"/>
      <c r="I657" s="394"/>
      <c r="J657" s="391"/>
      <c r="K657" s="406"/>
      <c r="L657" s="406"/>
      <c r="M657" s="391"/>
      <c r="N657" s="394"/>
      <c r="O657" s="394"/>
      <c r="P657" s="391"/>
      <c r="Q657" s="394"/>
      <c r="R657" s="394"/>
      <c r="S657" s="391"/>
      <c r="T657" s="394"/>
      <c r="U657" s="394"/>
      <c r="V657" s="391"/>
      <c r="W657" s="394"/>
      <c r="X657" s="394"/>
      <c r="Y657" s="391"/>
      <c r="Z657" s="394"/>
      <c r="AA657" s="394"/>
      <c r="AB657" s="391"/>
      <c r="AC657" s="394"/>
      <c r="AD657" s="394"/>
      <c r="AE657" s="391"/>
      <c r="AF657" s="394"/>
      <c r="AG657" s="394"/>
      <c r="AH657" s="391"/>
      <c r="AI657" s="394"/>
      <c r="AJ657" s="394"/>
      <c r="AK657" s="391"/>
      <c r="AL657" s="394"/>
      <c r="AM657" s="394"/>
      <c r="AN657" s="391"/>
      <c r="AO657" s="394"/>
      <c r="AP657" s="394"/>
      <c r="AQ657" s="391"/>
      <c r="AR657" s="394"/>
      <c r="AS657" s="394"/>
      <c r="AT657" s="391"/>
      <c r="AU657" s="394"/>
      <c r="AV657" s="394"/>
      <c r="AW657" s="391"/>
      <c r="AX657" s="394"/>
      <c r="AY657" s="394"/>
      <c r="AZ657" s="391"/>
      <c r="BA657" s="394"/>
      <c r="BB657" s="394"/>
      <c r="BC657" s="391"/>
      <c r="BD657" s="394"/>
      <c r="BE657" s="394"/>
      <c r="BF657" s="391"/>
      <c r="BG657" s="394"/>
      <c r="BH657" s="394"/>
      <c r="BI657" s="391"/>
      <c r="BJ657" s="394"/>
      <c r="BK657" s="394"/>
      <c r="BL657" s="394"/>
      <c r="BM657" s="407"/>
    </row>
    <row r="658" spans="6:65" x14ac:dyDescent="0.25">
      <c r="F658" s="394"/>
      <c r="G658" s="391"/>
      <c r="H658" s="394"/>
      <c r="I658" s="394"/>
      <c r="J658" s="391"/>
      <c r="K658" s="406"/>
      <c r="L658" s="406"/>
      <c r="M658" s="391"/>
      <c r="N658" s="394"/>
      <c r="O658" s="394"/>
      <c r="P658" s="391"/>
      <c r="Q658" s="394"/>
      <c r="R658" s="394"/>
      <c r="S658" s="391"/>
      <c r="T658" s="394"/>
      <c r="U658" s="394"/>
      <c r="V658" s="391"/>
      <c r="W658" s="394"/>
      <c r="X658" s="394"/>
      <c r="Y658" s="391"/>
      <c r="Z658" s="394"/>
      <c r="AA658" s="394"/>
      <c r="AB658" s="391"/>
      <c r="AC658" s="394"/>
      <c r="AD658" s="394"/>
      <c r="AE658" s="391"/>
      <c r="AF658" s="394"/>
      <c r="AG658" s="394"/>
      <c r="AH658" s="391"/>
      <c r="AI658" s="394"/>
      <c r="AJ658" s="394"/>
      <c r="AK658" s="391"/>
      <c r="AL658" s="394"/>
      <c r="AM658" s="394"/>
      <c r="AN658" s="391"/>
      <c r="AO658" s="394"/>
      <c r="AP658" s="394"/>
      <c r="AQ658" s="391"/>
      <c r="AR658" s="394"/>
      <c r="AS658" s="394"/>
      <c r="AT658" s="391"/>
      <c r="AU658" s="394"/>
      <c r="AV658" s="394"/>
      <c r="AW658" s="391"/>
      <c r="AX658" s="394"/>
      <c r="AY658" s="394"/>
      <c r="AZ658" s="391"/>
      <c r="BA658" s="394"/>
      <c r="BB658" s="394"/>
      <c r="BC658" s="391"/>
      <c r="BD658" s="394"/>
      <c r="BE658" s="394"/>
      <c r="BF658" s="391"/>
      <c r="BG658" s="394"/>
      <c r="BH658" s="394"/>
      <c r="BI658" s="391"/>
      <c r="BJ658" s="394"/>
      <c r="BK658" s="394"/>
      <c r="BL658" s="394"/>
      <c r="BM658" s="407"/>
    </row>
    <row r="659" spans="6:65" x14ac:dyDescent="0.25">
      <c r="F659" s="394"/>
      <c r="G659" s="391"/>
      <c r="H659" s="394"/>
      <c r="I659" s="394"/>
      <c r="J659" s="391"/>
      <c r="K659" s="406"/>
      <c r="L659" s="406"/>
      <c r="M659" s="391"/>
      <c r="N659" s="394"/>
      <c r="O659" s="394"/>
      <c r="P659" s="391"/>
      <c r="Q659" s="394"/>
      <c r="R659" s="394"/>
      <c r="S659" s="391"/>
      <c r="T659" s="394"/>
      <c r="U659" s="394"/>
      <c r="V659" s="391"/>
      <c r="W659" s="394"/>
      <c r="X659" s="394"/>
      <c r="Y659" s="391"/>
      <c r="Z659" s="394"/>
      <c r="AA659" s="394"/>
      <c r="AB659" s="391"/>
      <c r="AC659" s="394"/>
      <c r="AD659" s="394"/>
      <c r="AE659" s="391"/>
      <c r="AF659" s="394"/>
      <c r="AG659" s="394"/>
      <c r="AH659" s="391"/>
      <c r="AI659" s="394"/>
      <c r="AJ659" s="394"/>
      <c r="AK659" s="391"/>
      <c r="AL659" s="394"/>
      <c r="AM659" s="394"/>
      <c r="AN659" s="391"/>
      <c r="AO659" s="394"/>
      <c r="AP659" s="394"/>
      <c r="AQ659" s="391"/>
      <c r="AR659" s="394"/>
      <c r="AS659" s="394"/>
      <c r="AT659" s="391"/>
      <c r="AU659" s="394"/>
      <c r="AV659" s="394"/>
      <c r="AW659" s="391"/>
      <c r="AX659" s="394"/>
      <c r="AY659" s="394"/>
      <c r="AZ659" s="391"/>
      <c r="BA659" s="394"/>
      <c r="BB659" s="394"/>
      <c r="BC659" s="391"/>
      <c r="BD659" s="394"/>
      <c r="BE659" s="394"/>
      <c r="BF659" s="391"/>
      <c r="BG659" s="394"/>
      <c r="BH659" s="394"/>
      <c r="BI659" s="391"/>
      <c r="BJ659" s="394"/>
      <c r="BK659" s="394"/>
      <c r="BL659" s="394"/>
      <c r="BM659" s="407"/>
    </row>
    <row r="660" spans="6:65" x14ac:dyDescent="0.25">
      <c r="F660" s="394"/>
      <c r="G660" s="391"/>
      <c r="H660" s="394"/>
      <c r="I660" s="394"/>
      <c r="J660" s="391"/>
      <c r="K660" s="406"/>
      <c r="L660" s="406"/>
      <c r="M660" s="391"/>
      <c r="N660" s="394"/>
      <c r="O660" s="394"/>
      <c r="P660" s="391"/>
      <c r="Q660" s="394"/>
      <c r="R660" s="394"/>
      <c r="S660" s="391"/>
      <c r="T660" s="394"/>
      <c r="U660" s="394"/>
      <c r="V660" s="391"/>
      <c r="W660" s="394"/>
      <c r="X660" s="394"/>
      <c r="Y660" s="391"/>
      <c r="Z660" s="394"/>
      <c r="AA660" s="394"/>
      <c r="AB660" s="391"/>
      <c r="AC660" s="394"/>
      <c r="AD660" s="394"/>
      <c r="AE660" s="391"/>
      <c r="AF660" s="394"/>
      <c r="AG660" s="394"/>
      <c r="AH660" s="391"/>
      <c r="AI660" s="394"/>
      <c r="AJ660" s="394"/>
      <c r="AK660" s="391"/>
      <c r="AL660" s="394"/>
      <c r="AM660" s="394"/>
      <c r="AN660" s="391"/>
      <c r="AO660" s="394"/>
      <c r="AP660" s="394"/>
      <c r="AQ660" s="391"/>
      <c r="AR660" s="394"/>
      <c r="AS660" s="394"/>
      <c r="AT660" s="391"/>
      <c r="AU660" s="394"/>
      <c r="AV660" s="394"/>
      <c r="AW660" s="391"/>
      <c r="AX660" s="394"/>
      <c r="AY660" s="394"/>
      <c r="AZ660" s="391"/>
      <c r="BA660" s="394"/>
      <c r="BB660" s="394"/>
      <c r="BC660" s="391"/>
      <c r="BD660" s="394"/>
      <c r="BE660" s="394"/>
      <c r="BF660" s="391"/>
      <c r="BG660" s="394"/>
      <c r="BH660" s="394"/>
      <c r="BI660" s="391"/>
      <c r="BJ660" s="394"/>
      <c r="BK660" s="394"/>
      <c r="BL660" s="394"/>
      <c r="BM660" s="407"/>
    </row>
    <row r="661" spans="6:65" x14ac:dyDescent="0.25">
      <c r="F661" s="394"/>
      <c r="G661" s="391"/>
      <c r="H661" s="394"/>
      <c r="I661" s="394"/>
      <c r="J661" s="391"/>
      <c r="K661" s="406"/>
      <c r="L661" s="406"/>
      <c r="M661" s="391"/>
      <c r="N661" s="394"/>
      <c r="O661" s="394"/>
      <c r="P661" s="391"/>
      <c r="Q661" s="394"/>
      <c r="R661" s="394"/>
      <c r="S661" s="391"/>
      <c r="T661" s="394"/>
      <c r="U661" s="394"/>
      <c r="V661" s="391"/>
      <c r="W661" s="394"/>
      <c r="X661" s="394"/>
      <c r="Y661" s="391"/>
      <c r="Z661" s="394"/>
      <c r="AA661" s="394"/>
      <c r="AB661" s="391"/>
      <c r="AC661" s="394"/>
      <c r="AD661" s="394"/>
      <c r="AE661" s="391"/>
      <c r="AF661" s="394"/>
      <c r="AG661" s="394"/>
      <c r="AH661" s="391"/>
      <c r="AI661" s="394"/>
      <c r="AJ661" s="394"/>
      <c r="AK661" s="391"/>
      <c r="AL661" s="394"/>
      <c r="AM661" s="394"/>
      <c r="AN661" s="391"/>
      <c r="AO661" s="394"/>
      <c r="AP661" s="394"/>
      <c r="AQ661" s="391"/>
      <c r="AR661" s="394"/>
      <c r="AS661" s="394"/>
      <c r="AT661" s="391"/>
      <c r="AU661" s="394"/>
      <c r="AV661" s="394"/>
      <c r="AW661" s="391"/>
      <c r="AX661" s="394"/>
      <c r="AY661" s="394"/>
      <c r="AZ661" s="391"/>
      <c r="BA661" s="394"/>
      <c r="BB661" s="394"/>
      <c r="BC661" s="391"/>
      <c r="BD661" s="394"/>
      <c r="BE661" s="394"/>
      <c r="BF661" s="391"/>
      <c r="BG661" s="394"/>
      <c r="BH661" s="394"/>
      <c r="BI661" s="391"/>
      <c r="BJ661" s="394"/>
      <c r="BK661" s="394"/>
      <c r="BL661" s="394"/>
      <c r="BM661" s="407"/>
    </row>
    <row r="662" spans="6:65" x14ac:dyDescent="0.25">
      <c r="F662" s="394"/>
      <c r="G662" s="391"/>
      <c r="H662" s="394"/>
      <c r="I662" s="394"/>
      <c r="J662" s="391"/>
      <c r="K662" s="406"/>
      <c r="L662" s="406"/>
      <c r="M662" s="391"/>
      <c r="N662" s="394"/>
      <c r="O662" s="394"/>
      <c r="P662" s="391"/>
      <c r="Q662" s="394"/>
      <c r="R662" s="394"/>
      <c r="S662" s="391"/>
      <c r="T662" s="394"/>
      <c r="U662" s="394"/>
      <c r="V662" s="391"/>
      <c r="W662" s="394"/>
      <c r="X662" s="394"/>
      <c r="Y662" s="391"/>
      <c r="Z662" s="394"/>
      <c r="AA662" s="394"/>
      <c r="AB662" s="391"/>
      <c r="AC662" s="394"/>
      <c r="AD662" s="394"/>
      <c r="AE662" s="391"/>
      <c r="AF662" s="394"/>
      <c r="AG662" s="394"/>
      <c r="AH662" s="391"/>
      <c r="AI662" s="394"/>
      <c r="AJ662" s="394"/>
      <c r="AK662" s="391"/>
      <c r="AL662" s="394"/>
      <c r="AM662" s="394"/>
      <c r="AN662" s="391"/>
      <c r="AO662" s="394"/>
      <c r="AP662" s="394"/>
      <c r="AQ662" s="391"/>
      <c r="AR662" s="394"/>
      <c r="AS662" s="394"/>
      <c r="AT662" s="391"/>
      <c r="AU662" s="394"/>
      <c r="AV662" s="394"/>
      <c r="AW662" s="391"/>
      <c r="AX662" s="394"/>
      <c r="AY662" s="394"/>
      <c r="AZ662" s="391"/>
      <c r="BA662" s="394"/>
      <c r="BB662" s="394"/>
      <c r="BC662" s="391"/>
      <c r="BD662" s="394"/>
      <c r="BE662" s="394"/>
      <c r="BF662" s="391"/>
      <c r="BG662" s="394"/>
      <c r="BH662" s="394"/>
      <c r="BI662" s="391"/>
      <c r="BJ662" s="394"/>
      <c r="BK662" s="394"/>
      <c r="BL662" s="394"/>
      <c r="BM662" s="407"/>
    </row>
    <row r="663" spans="6:65" x14ac:dyDescent="0.25">
      <c r="F663" s="394"/>
      <c r="G663" s="391"/>
      <c r="H663" s="394"/>
      <c r="I663" s="394"/>
      <c r="J663" s="391"/>
      <c r="K663" s="406"/>
      <c r="L663" s="406"/>
      <c r="M663" s="391"/>
      <c r="N663" s="394"/>
      <c r="O663" s="394"/>
      <c r="P663" s="391"/>
      <c r="Q663" s="394"/>
      <c r="R663" s="394"/>
      <c r="S663" s="391"/>
      <c r="T663" s="394"/>
      <c r="U663" s="394"/>
      <c r="V663" s="391"/>
      <c r="W663" s="394"/>
      <c r="X663" s="394"/>
      <c r="Y663" s="391"/>
      <c r="Z663" s="394"/>
      <c r="AA663" s="394"/>
      <c r="AB663" s="391"/>
      <c r="AC663" s="394"/>
      <c r="AD663" s="394"/>
      <c r="AE663" s="391"/>
      <c r="AF663" s="394"/>
      <c r="AG663" s="394"/>
      <c r="AH663" s="391"/>
      <c r="AI663" s="394"/>
      <c r="AJ663" s="394"/>
      <c r="AK663" s="391"/>
      <c r="AL663" s="394"/>
      <c r="AM663" s="394"/>
      <c r="AN663" s="391"/>
      <c r="AO663" s="394"/>
      <c r="AP663" s="394"/>
      <c r="AQ663" s="391"/>
      <c r="AR663" s="394"/>
      <c r="AS663" s="394"/>
      <c r="AT663" s="391"/>
      <c r="AU663" s="394"/>
      <c r="AV663" s="394"/>
      <c r="AW663" s="391"/>
      <c r="AX663" s="394"/>
      <c r="AY663" s="394"/>
      <c r="AZ663" s="391"/>
      <c r="BA663" s="394"/>
      <c r="BB663" s="394"/>
      <c r="BC663" s="391"/>
      <c r="BD663" s="394"/>
      <c r="BE663" s="394"/>
      <c r="BF663" s="391"/>
      <c r="BG663" s="394"/>
      <c r="BH663" s="394"/>
      <c r="BI663" s="391"/>
      <c r="BJ663" s="394"/>
      <c r="BK663" s="394"/>
      <c r="BL663" s="394"/>
      <c r="BM663" s="407"/>
    </row>
    <row r="664" spans="6:65" x14ac:dyDescent="0.25">
      <c r="F664" s="394"/>
      <c r="G664" s="391"/>
      <c r="H664" s="394"/>
      <c r="I664" s="394"/>
      <c r="J664" s="391"/>
      <c r="K664" s="406"/>
      <c r="L664" s="406"/>
      <c r="M664" s="391"/>
      <c r="N664" s="394"/>
      <c r="O664" s="394"/>
      <c r="P664" s="391"/>
      <c r="Q664" s="394"/>
      <c r="R664" s="394"/>
      <c r="S664" s="391"/>
      <c r="T664" s="394"/>
      <c r="U664" s="394"/>
      <c r="V664" s="391"/>
      <c r="W664" s="394"/>
      <c r="X664" s="394"/>
      <c r="Y664" s="391"/>
      <c r="Z664" s="394"/>
      <c r="AA664" s="394"/>
      <c r="AB664" s="391"/>
      <c r="AC664" s="394"/>
      <c r="AD664" s="394"/>
      <c r="AE664" s="391"/>
      <c r="AF664" s="394"/>
      <c r="AG664" s="394"/>
      <c r="AH664" s="391"/>
      <c r="AI664" s="394"/>
      <c r="AJ664" s="394"/>
      <c r="AK664" s="391"/>
      <c r="AL664" s="394"/>
      <c r="AM664" s="394"/>
      <c r="AN664" s="391"/>
      <c r="AO664" s="394"/>
      <c r="AP664" s="394"/>
      <c r="AQ664" s="391"/>
      <c r="AR664" s="394"/>
      <c r="AS664" s="394"/>
      <c r="AT664" s="391"/>
      <c r="AU664" s="394"/>
      <c r="AV664" s="394"/>
      <c r="AW664" s="391"/>
      <c r="AX664" s="394"/>
      <c r="AY664" s="394"/>
      <c r="AZ664" s="391"/>
      <c r="BA664" s="394"/>
      <c r="BB664" s="394"/>
      <c r="BC664" s="391"/>
      <c r="BD664" s="394"/>
      <c r="BE664" s="394"/>
      <c r="BF664" s="391"/>
      <c r="BG664" s="394"/>
      <c r="BH664" s="394"/>
      <c r="BI664" s="391"/>
      <c r="BJ664" s="394"/>
      <c r="BK664" s="394"/>
      <c r="BL664" s="394"/>
      <c r="BM664" s="407"/>
    </row>
    <row r="665" spans="6:65" x14ac:dyDescent="0.25">
      <c r="F665" s="394"/>
      <c r="G665" s="391"/>
      <c r="H665" s="394"/>
      <c r="I665" s="394"/>
      <c r="J665" s="391"/>
      <c r="K665" s="406"/>
      <c r="L665" s="406"/>
      <c r="M665" s="391"/>
      <c r="N665" s="394"/>
      <c r="O665" s="394"/>
      <c r="P665" s="391"/>
      <c r="Q665" s="394"/>
      <c r="R665" s="394"/>
      <c r="S665" s="391"/>
      <c r="T665" s="394"/>
      <c r="U665" s="394"/>
      <c r="V665" s="391"/>
      <c r="W665" s="394"/>
      <c r="X665" s="394"/>
      <c r="Y665" s="391"/>
      <c r="Z665" s="394"/>
      <c r="AA665" s="394"/>
      <c r="AB665" s="391"/>
      <c r="AC665" s="394"/>
      <c r="AD665" s="394"/>
      <c r="AE665" s="391"/>
      <c r="AF665" s="394"/>
      <c r="AG665" s="394"/>
      <c r="AH665" s="391"/>
      <c r="AI665" s="394"/>
      <c r="AJ665" s="394"/>
      <c r="AK665" s="391"/>
      <c r="AL665" s="394"/>
      <c r="AM665" s="394"/>
      <c r="AN665" s="391"/>
      <c r="AO665" s="394"/>
      <c r="AP665" s="394"/>
      <c r="AQ665" s="391"/>
      <c r="AR665" s="394"/>
      <c r="AS665" s="394"/>
      <c r="AT665" s="391"/>
      <c r="AU665" s="394"/>
      <c r="AV665" s="394"/>
      <c r="AW665" s="391"/>
      <c r="AX665" s="394"/>
      <c r="AY665" s="394"/>
      <c r="AZ665" s="391"/>
      <c r="BA665" s="394"/>
      <c r="BB665" s="394"/>
      <c r="BC665" s="391"/>
      <c r="BD665" s="394"/>
      <c r="BE665" s="394"/>
      <c r="BF665" s="391"/>
      <c r="BG665" s="394"/>
      <c r="BH665" s="394"/>
      <c r="BI665" s="391"/>
      <c r="BJ665" s="394"/>
      <c r="BK665" s="394"/>
      <c r="BL665" s="394"/>
      <c r="BM665" s="407"/>
    </row>
    <row r="666" spans="6:65" x14ac:dyDescent="0.25">
      <c r="F666" s="394"/>
      <c r="G666" s="391"/>
      <c r="H666" s="394"/>
      <c r="I666" s="394"/>
      <c r="J666" s="391"/>
      <c r="K666" s="406"/>
      <c r="L666" s="406"/>
      <c r="M666" s="391"/>
      <c r="N666" s="394"/>
      <c r="O666" s="394"/>
      <c r="P666" s="391"/>
      <c r="Q666" s="394"/>
      <c r="R666" s="394"/>
      <c r="S666" s="391"/>
      <c r="T666" s="394"/>
      <c r="U666" s="394"/>
      <c r="V666" s="391"/>
      <c r="W666" s="394"/>
      <c r="X666" s="394"/>
      <c r="Y666" s="391"/>
      <c r="Z666" s="394"/>
      <c r="AA666" s="394"/>
      <c r="AB666" s="391"/>
      <c r="AC666" s="394"/>
      <c r="AD666" s="394"/>
      <c r="AE666" s="391"/>
      <c r="AF666" s="394"/>
      <c r="AG666" s="394"/>
      <c r="AH666" s="391"/>
      <c r="AI666" s="394"/>
      <c r="AJ666" s="394"/>
      <c r="AK666" s="391"/>
      <c r="AL666" s="394"/>
      <c r="AM666" s="394"/>
      <c r="AN666" s="391"/>
      <c r="AO666" s="394"/>
      <c r="AP666" s="394"/>
      <c r="AQ666" s="391"/>
      <c r="AR666" s="394"/>
      <c r="AS666" s="394"/>
      <c r="AT666" s="391"/>
      <c r="AU666" s="394"/>
      <c r="AV666" s="394"/>
      <c r="AW666" s="391"/>
      <c r="AX666" s="394"/>
      <c r="AY666" s="394"/>
      <c r="AZ666" s="391"/>
      <c r="BA666" s="394"/>
      <c r="BB666" s="394"/>
      <c r="BC666" s="391"/>
      <c r="BD666" s="394"/>
      <c r="BE666" s="394"/>
      <c r="BF666" s="391"/>
      <c r="BG666" s="394"/>
      <c r="BH666" s="394"/>
      <c r="BI666" s="391"/>
      <c r="BJ666" s="394"/>
      <c r="BK666" s="394"/>
      <c r="BL666" s="394"/>
      <c r="BM666" s="407"/>
    </row>
    <row r="667" spans="6:65" x14ac:dyDescent="0.25">
      <c r="F667" s="394"/>
      <c r="G667" s="391"/>
      <c r="H667" s="394"/>
      <c r="I667" s="394"/>
      <c r="J667" s="391"/>
      <c r="K667" s="406"/>
      <c r="L667" s="406"/>
      <c r="M667" s="391"/>
      <c r="N667" s="394"/>
      <c r="O667" s="394"/>
      <c r="P667" s="391"/>
      <c r="Q667" s="394"/>
      <c r="R667" s="394"/>
      <c r="S667" s="391"/>
      <c r="T667" s="394"/>
      <c r="U667" s="394"/>
      <c r="V667" s="391"/>
      <c r="W667" s="394"/>
      <c r="X667" s="394"/>
      <c r="Y667" s="391"/>
      <c r="Z667" s="394"/>
      <c r="AA667" s="394"/>
      <c r="AB667" s="391"/>
      <c r="AC667" s="394"/>
      <c r="AD667" s="394"/>
      <c r="AE667" s="391"/>
      <c r="AF667" s="394"/>
      <c r="AG667" s="394"/>
      <c r="AH667" s="391"/>
      <c r="AI667" s="394"/>
      <c r="AJ667" s="394"/>
      <c r="AK667" s="391"/>
      <c r="AL667" s="394"/>
      <c r="AM667" s="394"/>
      <c r="AN667" s="391"/>
      <c r="AO667" s="394"/>
      <c r="AP667" s="394"/>
      <c r="AQ667" s="391"/>
      <c r="AR667" s="394"/>
      <c r="AS667" s="394"/>
      <c r="AT667" s="391"/>
      <c r="AU667" s="394"/>
      <c r="AV667" s="394"/>
      <c r="AW667" s="391"/>
      <c r="AX667" s="394"/>
      <c r="AY667" s="394"/>
      <c r="AZ667" s="391"/>
      <c r="BA667" s="394"/>
      <c r="BB667" s="394"/>
      <c r="BC667" s="391"/>
      <c r="BD667" s="394"/>
      <c r="BE667" s="394"/>
      <c r="BF667" s="391"/>
      <c r="BG667" s="394"/>
      <c r="BH667" s="394"/>
      <c r="BI667" s="391"/>
      <c r="BJ667" s="394"/>
      <c r="BK667" s="394"/>
      <c r="BL667" s="394"/>
      <c r="BM667" s="407"/>
    </row>
    <row r="668" spans="6:65" x14ac:dyDescent="0.25">
      <c r="F668" s="394"/>
      <c r="G668" s="391"/>
      <c r="H668" s="394"/>
      <c r="I668" s="394"/>
      <c r="J668" s="391"/>
      <c r="K668" s="406"/>
      <c r="L668" s="406"/>
      <c r="M668" s="391"/>
      <c r="N668" s="394"/>
      <c r="O668" s="394"/>
      <c r="P668" s="391"/>
      <c r="Q668" s="394"/>
      <c r="R668" s="394"/>
      <c r="S668" s="391"/>
      <c r="T668" s="394"/>
      <c r="U668" s="394"/>
      <c r="V668" s="391"/>
      <c r="W668" s="394"/>
      <c r="X668" s="394"/>
      <c r="Y668" s="391"/>
      <c r="Z668" s="394"/>
      <c r="AA668" s="394"/>
      <c r="AB668" s="391"/>
      <c r="AC668" s="394"/>
      <c r="AD668" s="394"/>
      <c r="AE668" s="391"/>
      <c r="AF668" s="394"/>
      <c r="AG668" s="394"/>
      <c r="AH668" s="391"/>
      <c r="AI668" s="394"/>
      <c r="AJ668" s="394"/>
      <c r="AK668" s="391"/>
      <c r="AL668" s="394"/>
      <c r="AM668" s="394"/>
      <c r="AN668" s="391"/>
      <c r="AO668" s="394"/>
      <c r="AP668" s="394"/>
      <c r="AQ668" s="391"/>
      <c r="AR668" s="394"/>
      <c r="AS668" s="394"/>
      <c r="AT668" s="391"/>
      <c r="AU668" s="394"/>
      <c r="AV668" s="394"/>
      <c r="AW668" s="391"/>
      <c r="AX668" s="394"/>
      <c r="AY668" s="394"/>
      <c r="AZ668" s="391"/>
      <c r="BA668" s="394"/>
      <c r="BB668" s="394"/>
      <c r="BC668" s="391"/>
      <c r="BD668" s="394"/>
      <c r="BE668" s="394"/>
      <c r="BF668" s="391"/>
      <c r="BG668" s="394"/>
      <c r="BH668" s="394"/>
      <c r="BI668" s="391"/>
      <c r="BJ668" s="394"/>
      <c r="BK668" s="394"/>
      <c r="BL668" s="394"/>
      <c r="BM668" s="407"/>
    </row>
    <row r="669" spans="6:65" x14ac:dyDescent="0.25">
      <c r="F669" s="394"/>
      <c r="G669" s="391"/>
      <c r="H669" s="394"/>
      <c r="I669" s="394"/>
      <c r="J669" s="391"/>
      <c r="K669" s="406"/>
      <c r="L669" s="406"/>
      <c r="M669" s="391"/>
      <c r="N669" s="394"/>
      <c r="O669" s="394"/>
      <c r="P669" s="391"/>
      <c r="Q669" s="394"/>
      <c r="R669" s="394"/>
      <c r="S669" s="391"/>
      <c r="T669" s="394"/>
      <c r="U669" s="394"/>
      <c r="V669" s="391"/>
      <c r="W669" s="394"/>
      <c r="X669" s="394"/>
      <c r="Y669" s="391"/>
      <c r="Z669" s="394"/>
      <c r="AA669" s="394"/>
      <c r="AB669" s="391"/>
      <c r="AC669" s="394"/>
      <c r="AD669" s="394"/>
      <c r="AE669" s="391"/>
      <c r="AF669" s="394"/>
      <c r="AG669" s="394"/>
      <c r="AH669" s="391"/>
      <c r="AI669" s="394"/>
      <c r="AJ669" s="394"/>
      <c r="AK669" s="391"/>
      <c r="AL669" s="394"/>
      <c r="AM669" s="394"/>
      <c r="AN669" s="391"/>
      <c r="AO669" s="394"/>
      <c r="AP669" s="394"/>
      <c r="AQ669" s="391"/>
      <c r="AR669" s="394"/>
      <c r="AS669" s="394"/>
      <c r="AT669" s="391"/>
      <c r="AU669" s="394"/>
      <c r="AV669" s="394"/>
      <c r="AW669" s="391"/>
      <c r="AX669" s="394"/>
      <c r="AY669" s="394"/>
      <c r="AZ669" s="391"/>
      <c r="BA669" s="394"/>
      <c r="BB669" s="394"/>
      <c r="BC669" s="391"/>
      <c r="BD669" s="394"/>
      <c r="BE669" s="394"/>
      <c r="BF669" s="391"/>
      <c r="BG669" s="394"/>
      <c r="BH669" s="394"/>
      <c r="BI669" s="391"/>
      <c r="BJ669" s="394"/>
      <c r="BK669" s="394"/>
      <c r="BL669" s="394"/>
      <c r="BM669" s="407"/>
    </row>
    <row r="670" spans="6:65" x14ac:dyDescent="0.25">
      <c r="F670" s="394"/>
      <c r="G670" s="391"/>
      <c r="H670" s="394"/>
      <c r="I670" s="394"/>
      <c r="J670" s="391"/>
      <c r="K670" s="406"/>
      <c r="L670" s="406"/>
      <c r="M670" s="391"/>
      <c r="N670" s="394"/>
      <c r="O670" s="394"/>
      <c r="P670" s="391"/>
      <c r="Q670" s="394"/>
      <c r="R670" s="394"/>
      <c r="S670" s="391"/>
      <c r="T670" s="394"/>
      <c r="U670" s="394"/>
      <c r="V670" s="391"/>
      <c r="W670" s="394"/>
      <c r="X670" s="394"/>
      <c r="Y670" s="391"/>
      <c r="Z670" s="394"/>
      <c r="AA670" s="394"/>
      <c r="AB670" s="391"/>
      <c r="AC670" s="394"/>
      <c r="AD670" s="394"/>
      <c r="AE670" s="391"/>
      <c r="AF670" s="394"/>
      <c r="AG670" s="394"/>
      <c r="AH670" s="391"/>
      <c r="AI670" s="394"/>
      <c r="AJ670" s="394"/>
      <c r="AK670" s="391"/>
      <c r="AL670" s="394"/>
      <c r="AM670" s="394"/>
      <c r="AN670" s="391"/>
      <c r="AO670" s="394"/>
      <c r="AP670" s="394"/>
      <c r="AQ670" s="391"/>
      <c r="AR670" s="394"/>
      <c r="AS670" s="394"/>
      <c r="AT670" s="391"/>
      <c r="AU670" s="394"/>
      <c r="AV670" s="394"/>
      <c r="AW670" s="391"/>
      <c r="AX670" s="394"/>
      <c r="AY670" s="394"/>
      <c r="AZ670" s="391"/>
      <c r="BA670" s="394"/>
      <c r="BB670" s="394"/>
      <c r="BC670" s="391"/>
      <c r="BD670" s="394"/>
      <c r="BE670" s="394"/>
      <c r="BF670" s="391"/>
      <c r="BG670" s="394"/>
      <c r="BH670" s="394"/>
      <c r="BI670" s="391"/>
      <c r="BJ670" s="394"/>
      <c r="BK670" s="394"/>
      <c r="BL670" s="394"/>
      <c r="BM670" s="407"/>
    </row>
    <row r="671" spans="6:65" x14ac:dyDescent="0.25">
      <c r="F671" s="394"/>
      <c r="G671" s="391"/>
      <c r="H671" s="394"/>
      <c r="I671" s="394"/>
      <c r="J671" s="391"/>
      <c r="K671" s="406"/>
      <c r="L671" s="406"/>
      <c r="M671" s="391"/>
      <c r="N671" s="394"/>
      <c r="O671" s="394"/>
      <c r="P671" s="391"/>
      <c r="Q671" s="394"/>
      <c r="R671" s="394"/>
      <c r="S671" s="391"/>
      <c r="T671" s="394"/>
      <c r="U671" s="394"/>
      <c r="V671" s="391"/>
      <c r="W671" s="394"/>
      <c r="X671" s="394"/>
      <c r="Y671" s="391"/>
      <c r="Z671" s="394"/>
      <c r="AA671" s="394"/>
      <c r="AB671" s="391"/>
      <c r="AC671" s="394"/>
      <c r="AD671" s="394"/>
      <c r="AE671" s="391"/>
      <c r="AF671" s="394"/>
      <c r="AG671" s="394"/>
      <c r="AH671" s="391"/>
      <c r="AI671" s="394"/>
      <c r="AJ671" s="394"/>
      <c r="AK671" s="391"/>
      <c r="AL671" s="394"/>
      <c r="AM671" s="394"/>
      <c r="AN671" s="391"/>
      <c r="AO671" s="394"/>
      <c r="AP671" s="394"/>
      <c r="AQ671" s="391"/>
      <c r="AR671" s="394"/>
      <c r="AS671" s="394"/>
      <c r="AT671" s="391"/>
      <c r="AU671" s="394"/>
      <c r="AV671" s="394"/>
      <c r="AW671" s="391"/>
      <c r="AX671" s="394"/>
      <c r="AY671" s="394"/>
      <c r="AZ671" s="391"/>
      <c r="BA671" s="394"/>
      <c r="BB671" s="394"/>
      <c r="BC671" s="391"/>
      <c r="BD671" s="394"/>
      <c r="BE671" s="394"/>
      <c r="BF671" s="391"/>
      <c r="BG671" s="394"/>
      <c r="BH671" s="394"/>
      <c r="BI671" s="391"/>
      <c r="BJ671" s="394"/>
      <c r="BK671" s="394"/>
      <c r="BL671" s="394"/>
      <c r="BM671" s="407"/>
    </row>
    <row r="672" spans="6:65" x14ac:dyDescent="0.25">
      <c r="F672" s="394"/>
      <c r="G672" s="391"/>
      <c r="H672" s="394"/>
      <c r="I672" s="394"/>
      <c r="J672" s="391"/>
      <c r="K672" s="406"/>
      <c r="L672" s="406"/>
      <c r="M672" s="391"/>
      <c r="N672" s="394"/>
      <c r="O672" s="394"/>
      <c r="P672" s="391"/>
      <c r="Q672" s="394"/>
      <c r="R672" s="394"/>
      <c r="S672" s="391"/>
      <c r="T672" s="394"/>
      <c r="U672" s="394"/>
      <c r="V672" s="391"/>
      <c r="W672" s="394"/>
      <c r="X672" s="394"/>
      <c r="Y672" s="391"/>
      <c r="Z672" s="394"/>
      <c r="AA672" s="394"/>
      <c r="AB672" s="391"/>
      <c r="AC672" s="394"/>
      <c r="AD672" s="394"/>
      <c r="AE672" s="391"/>
      <c r="AF672" s="394"/>
      <c r="AG672" s="394"/>
      <c r="AH672" s="391"/>
      <c r="AI672" s="394"/>
      <c r="AJ672" s="394"/>
      <c r="AK672" s="391"/>
      <c r="AL672" s="394"/>
      <c r="AM672" s="394"/>
      <c r="AN672" s="391"/>
      <c r="AO672" s="394"/>
      <c r="AP672" s="394"/>
      <c r="AQ672" s="391"/>
      <c r="AR672" s="394"/>
      <c r="AS672" s="394"/>
      <c r="AT672" s="391"/>
      <c r="AU672" s="394"/>
      <c r="AV672" s="394"/>
      <c r="AW672" s="391"/>
      <c r="AX672" s="394"/>
      <c r="AY672" s="394"/>
      <c r="AZ672" s="391"/>
      <c r="BA672" s="394"/>
      <c r="BB672" s="394"/>
      <c r="BC672" s="391"/>
      <c r="BD672" s="394"/>
      <c r="BE672" s="394"/>
      <c r="BF672" s="391"/>
      <c r="BG672" s="394"/>
      <c r="BH672" s="394"/>
      <c r="BI672" s="391"/>
      <c r="BJ672" s="394"/>
      <c r="BK672" s="394"/>
      <c r="BL672" s="394"/>
      <c r="BM672" s="407"/>
    </row>
    <row r="673" spans="6:65" x14ac:dyDescent="0.25">
      <c r="F673" s="394"/>
      <c r="G673" s="391"/>
      <c r="H673" s="394"/>
      <c r="I673" s="394"/>
      <c r="J673" s="391"/>
      <c r="K673" s="406"/>
      <c r="L673" s="406"/>
      <c r="M673" s="391"/>
      <c r="N673" s="394"/>
      <c r="O673" s="394"/>
      <c r="P673" s="391"/>
      <c r="Q673" s="394"/>
      <c r="R673" s="394"/>
      <c r="S673" s="391"/>
      <c r="T673" s="394"/>
      <c r="U673" s="394"/>
      <c r="V673" s="391"/>
      <c r="W673" s="394"/>
      <c r="X673" s="394"/>
      <c r="Y673" s="391"/>
      <c r="Z673" s="394"/>
      <c r="AA673" s="394"/>
      <c r="AB673" s="391"/>
      <c r="AC673" s="394"/>
      <c r="AD673" s="394"/>
      <c r="AE673" s="391"/>
      <c r="AF673" s="394"/>
      <c r="AG673" s="394"/>
      <c r="AH673" s="391"/>
      <c r="AI673" s="394"/>
      <c r="AJ673" s="394"/>
      <c r="AK673" s="391"/>
      <c r="AL673" s="394"/>
      <c r="AM673" s="394"/>
      <c r="AN673" s="391"/>
      <c r="AO673" s="394"/>
      <c r="AP673" s="394"/>
      <c r="AQ673" s="391"/>
      <c r="AR673" s="394"/>
      <c r="AS673" s="394"/>
      <c r="AT673" s="391"/>
      <c r="AU673" s="394"/>
      <c r="AV673" s="394"/>
      <c r="AW673" s="391"/>
      <c r="AX673" s="394"/>
      <c r="AY673" s="394"/>
      <c r="AZ673" s="391"/>
      <c r="BA673" s="394"/>
      <c r="BB673" s="394"/>
      <c r="BC673" s="391"/>
      <c r="BD673" s="394"/>
      <c r="BE673" s="394"/>
      <c r="BF673" s="391"/>
      <c r="BG673" s="394"/>
      <c r="BH673" s="394"/>
      <c r="BI673" s="391"/>
      <c r="BJ673" s="394"/>
      <c r="BK673" s="394"/>
      <c r="BL673" s="394"/>
      <c r="BM673" s="407"/>
    </row>
    <row r="674" spans="6:65" x14ac:dyDescent="0.25">
      <c r="F674" s="394"/>
      <c r="G674" s="391"/>
      <c r="H674" s="394"/>
      <c r="I674" s="394"/>
      <c r="J674" s="391"/>
      <c r="K674" s="406"/>
      <c r="L674" s="406"/>
      <c r="M674" s="391"/>
      <c r="N674" s="394"/>
      <c r="O674" s="394"/>
      <c r="P674" s="391"/>
      <c r="Q674" s="394"/>
      <c r="R674" s="394"/>
      <c r="S674" s="391"/>
      <c r="T674" s="394"/>
      <c r="U674" s="394"/>
      <c r="V674" s="391"/>
      <c r="W674" s="394"/>
      <c r="X674" s="394"/>
      <c r="Y674" s="391"/>
      <c r="Z674" s="394"/>
      <c r="AA674" s="394"/>
      <c r="AB674" s="391"/>
      <c r="AC674" s="394"/>
      <c r="AD674" s="394"/>
      <c r="AE674" s="391"/>
      <c r="AF674" s="394"/>
      <c r="AG674" s="394"/>
      <c r="AH674" s="391"/>
      <c r="AI674" s="394"/>
      <c r="AJ674" s="394"/>
      <c r="AK674" s="391"/>
      <c r="AL674" s="394"/>
      <c r="AM674" s="394"/>
      <c r="AN674" s="391"/>
      <c r="AO674" s="394"/>
      <c r="AP674" s="394"/>
      <c r="AQ674" s="391"/>
      <c r="AR674" s="394"/>
      <c r="AS674" s="394"/>
      <c r="AT674" s="391"/>
      <c r="AU674" s="394"/>
      <c r="AV674" s="394"/>
      <c r="AW674" s="391"/>
      <c r="AX674" s="394"/>
      <c r="AY674" s="394"/>
      <c r="AZ674" s="391"/>
      <c r="BA674" s="394"/>
      <c r="BB674" s="394"/>
      <c r="BC674" s="391"/>
      <c r="BD674" s="394"/>
      <c r="BE674" s="394"/>
      <c r="BF674" s="391"/>
      <c r="BG674" s="394"/>
      <c r="BH674" s="394"/>
      <c r="BI674" s="391"/>
      <c r="BJ674" s="394"/>
      <c r="BK674" s="394"/>
      <c r="BL674" s="394"/>
      <c r="BM674" s="407"/>
    </row>
    <row r="675" spans="6:65" x14ac:dyDescent="0.25">
      <c r="F675" s="394"/>
      <c r="G675" s="391"/>
      <c r="H675" s="394"/>
      <c r="I675" s="394"/>
      <c r="J675" s="391"/>
      <c r="K675" s="406"/>
      <c r="L675" s="406"/>
      <c r="M675" s="391"/>
      <c r="N675" s="394"/>
      <c r="O675" s="394"/>
      <c r="P675" s="391"/>
      <c r="Q675" s="394"/>
      <c r="R675" s="394"/>
      <c r="S675" s="391"/>
      <c r="T675" s="394"/>
      <c r="U675" s="394"/>
      <c r="V675" s="391"/>
      <c r="W675" s="394"/>
      <c r="X675" s="394"/>
      <c r="Y675" s="391"/>
      <c r="Z675" s="394"/>
      <c r="AA675" s="394"/>
      <c r="AB675" s="391"/>
      <c r="AC675" s="394"/>
      <c r="AD675" s="394"/>
      <c r="AE675" s="391"/>
      <c r="AF675" s="394"/>
      <c r="AG675" s="394"/>
      <c r="AH675" s="391"/>
      <c r="AI675" s="394"/>
      <c r="AJ675" s="394"/>
      <c r="AK675" s="391"/>
      <c r="AL675" s="394"/>
      <c r="AM675" s="394"/>
      <c r="AN675" s="391"/>
      <c r="AO675" s="394"/>
      <c r="AP675" s="394"/>
      <c r="AQ675" s="391"/>
      <c r="AR675" s="394"/>
      <c r="AS675" s="394"/>
      <c r="AT675" s="391"/>
      <c r="AU675" s="394"/>
      <c r="AV675" s="394"/>
      <c r="AW675" s="391"/>
      <c r="AX675" s="394"/>
      <c r="AY675" s="394"/>
      <c r="AZ675" s="391"/>
      <c r="BA675" s="394"/>
      <c r="BB675" s="394"/>
      <c r="BC675" s="391"/>
      <c r="BD675" s="394"/>
      <c r="BE675" s="394"/>
      <c r="BF675" s="391"/>
      <c r="BG675" s="394"/>
      <c r="BH675" s="394"/>
      <c r="BI675" s="391"/>
      <c r="BJ675" s="394"/>
      <c r="BK675" s="394"/>
      <c r="BL675" s="394"/>
      <c r="BM675" s="407"/>
    </row>
    <row r="676" spans="6:65" x14ac:dyDescent="0.25">
      <c r="F676" s="394"/>
      <c r="G676" s="391"/>
      <c r="H676" s="394"/>
      <c r="I676" s="394"/>
      <c r="J676" s="391"/>
      <c r="K676" s="406"/>
      <c r="L676" s="406"/>
      <c r="M676" s="391"/>
      <c r="N676" s="394"/>
      <c r="O676" s="394"/>
      <c r="P676" s="391"/>
      <c r="Q676" s="394"/>
      <c r="R676" s="394"/>
      <c r="S676" s="391"/>
      <c r="T676" s="394"/>
      <c r="U676" s="394"/>
      <c r="V676" s="391"/>
      <c r="W676" s="394"/>
      <c r="X676" s="394"/>
      <c r="Y676" s="391"/>
      <c r="Z676" s="394"/>
      <c r="AA676" s="394"/>
      <c r="AB676" s="391"/>
      <c r="AC676" s="394"/>
      <c r="AD676" s="394"/>
      <c r="AE676" s="391"/>
      <c r="AF676" s="394"/>
      <c r="AG676" s="394"/>
      <c r="AH676" s="391"/>
      <c r="AI676" s="394"/>
      <c r="AJ676" s="394"/>
      <c r="AK676" s="391"/>
      <c r="AL676" s="394"/>
      <c r="AM676" s="394"/>
      <c r="AN676" s="391"/>
      <c r="AO676" s="394"/>
      <c r="AP676" s="394"/>
      <c r="AQ676" s="391"/>
      <c r="AR676" s="394"/>
      <c r="AS676" s="394"/>
      <c r="AT676" s="391"/>
      <c r="AU676" s="394"/>
      <c r="AV676" s="394"/>
      <c r="AW676" s="391"/>
      <c r="AX676" s="394"/>
      <c r="AY676" s="394"/>
      <c r="AZ676" s="391"/>
      <c r="BA676" s="394"/>
      <c r="BB676" s="394"/>
      <c r="BC676" s="391"/>
      <c r="BD676" s="394"/>
      <c r="BE676" s="394"/>
      <c r="BF676" s="391"/>
      <c r="BG676" s="394"/>
      <c r="BH676" s="394"/>
      <c r="BI676" s="391"/>
      <c r="BJ676" s="394"/>
      <c r="BK676" s="394"/>
      <c r="BL676" s="394"/>
      <c r="BM676" s="407"/>
    </row>
    <row r="677" spans="6:65" x14ac:dyDescent="0.25">
      <c r="F677" s="394"/>
      <c r="G677" s="391"/>
      <c r="H677" s="394"/>
      <c r="I677" s="394"/>
      <c r="J677" s="391"/>
      <c r="K677" s="406"/>
      <c r="L677" s="406"/>
      <c r="M677" s="391"/>
      <c r="N677" s="394"/>
      <c r="O677" s="394"/>
      <c r="P677" s="391"/>
      <c r="Q677" s="394"/>
      <c r="R677" s="394"/>
      <c r="S677" s="391"/>
      <c r="T677" s="394"/>
      <c r="U677" s="394"/>
      <c r="V677" s="391"/>
      <c r="W677" s="394"/>
      <c r="X677" s="394"/>
      <c r="Y677" s="391"/>
      <c r="Z677" s="394"/>
      <c r="AA677" s="394"/>
      <c r="AB677" s="391"/>
      <c r="AC677" s="394"/>
      <c r="AD677" s="394"/>
      <c r="AE677" s="391"/>
      <c r="AF677" s="394"/>
      <c r="AG677" s="394"/>
      <c r="AH677" s="391"/>
      <c r="AI677" s="394"/>
      <c r="AJ677" s="394"/>
      <c r="AK677" s="391"/>
      <c r="AL677" s="394"/>
      <c r="AM677" s="394"/>
      <c r="AN677" s="391"/>
      <c r="AO677" s="394"/>
      <c r="AP677" s="394"/>
      <c r="AQ677" s="391"/>
      <c r="AR677" s="394"/>
      <c r="AS677" s="394"/>
      <c r="AT677" s="391"/>
      <c r="AU677" s="394"/>
      <c r="AV677" s="394"/>
      <c r="AW677" s="391"/>
      <c r="AX677" s="394"/>
      <c r="AY677" s="394"/>
      <c r="AZ677" s="391"/>
      <c r="BA677" s="394"/>
      <c r="BB677" s="394"/>
      <c r="BC677" s="391"/>
      <c r="BD677" s="394"/>
      <c r="BE677" s="394"/>
      <c r="BF677" s="391"/>
      <c r="BG677" s="394"/>
      <c r="BH677" s="394"/>
      <c r="BI677" s="391"/>
      <c r="BJ677" s="394"/>
      <c r="BK677" s="394"/>
      <c r="BL677" s="394"/>
      <c r="BM677" s="407"/>
    </row>
    <row r="678" spans="6:65" x14ac:dyDescent="0.25">
      <c r="F678" s="394"/>
      <c r="G678" s="391"/>
      <c r="H678" s="394"/>
      <c r="I678" s="394"/>
      <c r="J678" s="391"/>
      <c r="K678" s="406"/>
      <c r="L678" s="406"/>
      <c r="M678" s="391"/>
      <c r="N678" s="394"/>
      <c r="O678" s="394"/>
      <c r="P678" s="391"/>
      <c r="Q678" s="394"/>
      <c r="R678" s="394"/>
      <c r="S678" s="391"/>
      <c r="T678" s="394"/>
      <c r="U678" s="394"/>
      <c r="V678" s="391"/>
      <c r="W678" s="394"/>
      <c r="X678" s="394"/>
      <c r="Y678" s="391"/>
      <c r="Z678" s="394"/>
      <c r="AA678" s="394"/>
      <c r="AB678" s="391"/>
      <c r="AC678" s="394"/>
      <c r="AD678" s="394"/>
      <c r="AE678" s="391"/>
      <c r="AF678" s="394"/>
      <c r="AG678" s="394"/>
      <c r="AH678" s="391"/>
      <c r="AI678" s="394"/>
      <c r="AJ678" s="394"/>
      <c r="AK678" s="391"/>
      <c r="AL678" s="394"/>
      <c r="AM678" s="394"/>
      <c r="AN678" s="391"/>
      <c r="AO678" s="394"/>
      <c r="AP678" s="394"/>
      <c r="AQ678" s="391"/>
      <c r="AR678" s="394"/>
      <c r="AS678" s="394"/>
      <c r="AT678" s="391"/>
      <c r="AU678" s="394"/>
      <c r="AV678" s="394"/>
      <c r="AW678" s="391"/>
      <c r="AX678" s="394"/>
      <c r="AY678" s="394"/>
      <c r="AZ678" s="391"/>
      <c r="BA678" s="394"/>
      <c r="BB678" s="394"/>
      <c r="BC678" s="391"/>
      <c r="BD678" s="394"/>
      <c r="BE678" s="394"/>
      <c r="BF678" s="391"/>
      <c r="BG678" s="394"/>
      <c r="BH678" s="394"/>
      <c r="BI678" s="391"/>
      <c r="BJ678" s="394"/>
      <c r="BK678" s="394"/>
      <c r="BL678" s="394"/>
      <c r="BM678" s="407"/>
    </row>
    <row r="679" spans="6:65" x14ac:dyDescent="0.25">
      <c r="F679" s="394"/>
      <c r="G679" s="391"/>
      <c r="H679" s="394"/>
      <c r="I679" s="394"/>
      <c r="J679" s="391"/>
      <c r="K679" s="406"/>
      <c r="L679" s="406"/>
      <c r="M679" s="391"/>
      <c r="N679" s="394"/>
      <c r="O679" s="394"/>
      <c r="P679" s="391"/>
      <c r="Q679" s="394"/>
      <c r="R679" s="394"/>
      <c r="S679" s="391"/>
      <c r="T679" s="394"/>
      <c r="U679" s="394"/>
      <c r="V679" s="391"/>
      <c r="W679" s="394"/>
      <c r="X679" s="394"/>
      <c r="Y679" s="391"/>
      <c r="Z679" s="394"/>
      <c r="AA679" s="394"/>
      <c r="AB679" s="391"/>
      <c r="AC679" s="394"/>
      <c r="AD679" s="394"/>
      <c r="AE679" s="391"/>
      <c r="AF679" s="394"/>
      <c r="AG679" s="394"/>
      <c r="AH679" s="391"/>
      <c r="AI679" s="394"/>
      <c r="AJ679" s="394"/>
      <c r="AK679" s="391"/>
      <c r="AL679" s="394"/>
      <c r="AM679" s="394"/>
      <c r="AN679" s="391"/>
      <c r="AO679" s="394"/>
      <c r="AP679" s="394"/>
      <c r="AQ679" s="391"/>
      <c r="AR679" s="394"/>
      <c r="AS679" s="394"/>
      <c r="AT679" s="391"/>
      <c r="AU679" s="394"/>
      <c r="AV679" s="394"/>
      <c r="AW679" s="391"/>
      <c r="AX679" s="394"/>
      <c r="AY679" s="394"/>
      <c r="AZ679" s="391"/>
      <c r="BA679" s="394"/>
      <c r="BB679" s="394"/>
      <c r="BC679" s="391"/>
      <c r="BD679" s="394"/>
      <c r="BE679" s="394"/>
      <c r="BF679" s="391"/>
      <c r="BG679" s="394"/>
      <c r="BH679" s="394"/>
      <c r="BI679" s="391"/>
      <c r="BJ679" s="394"/>
      <c r="BK679" s="394"/>
      <c r="BL679" s="394"/>
      <c r="BM679" s="407"/>
    </row>
    <row r="680" spans="6:65" x14ac:dyDescent="0.25">
      <c r="F680" s="394"/>
      <c r="G680" s="391"/>
      <c r="H680" s="394"/>
      <c r="I680" s="394"/>
      <c r="J680" s="391"/>
      <c r="K680" s="406"/>
      <c r="L680" s="406"/>
      <c r="M680" s="391"/>
      <c r="N680" s="394"/>
      <c r="O680" s="394"/>
      <c r="P680" s="391"/>
      <c r="Q680" s="394"/>
      <c r="R680" s="394"/>
      <c r="S680" s="391"/>
      <c r="T680" s="394"/>
      <c r="U680" s="394"/>
      <c r="V680" s="391"/>
      <c r="W680" s="394"/>
      <c r="X680" s="394"/>
      <c r="Y680" s="391"/>
      <c r="Z680" s="394"/>
      <c r="AA680" s="394"/>
      <c r="AB680" s="391"/>
      <c r="AC680" s="394"/>
      <c r="AD680" s="394"/>
      <c r="AE680" s="391"/>
      <c r="AF680" s="394"/>
      <c r="AG680" s="394"/>
      <c r="AH680" s="391"/>
      <c r="AI680" s="394"/>
      <c r="AJ680" s="394"/>
      <c r="AK680" s="391"/>
      <c r="AL680" s="394"/>
      <c r="AM680" s="394"/>
      <c r="AN680" s="391"/>
      <c r="AO680" s="394"/>
      <c r="AP680" s="394"/>
      <c r="AQ680" s="391"/>
      <c r="AR680" s="394"/>
      <c r="AS680" s="394"/>
      <c r="AT680" s="391"/>
      <c r="AU680" s="394"/>
      <c r="AV680" s="394"/>
      <c r="AW680" s="391"/>
      <c r="AX680" s="394"/>
      <c r="AY680" s="394"/>
      <c r="AZ680" s="391"/>
      <c r="BA680" s="394"/>
      <c r="BB680" s="394"/>
      <c r="BC680" s="391"/>
      <c r="BD680" s="394"/>
      <c r="BE680" s="394"/>
      <c r="BF680" s="391"/>
      <c r="BG680" s="394"/>
      <c r="BH680" s="394"/>
      <c r="BI680" s="391"/>
      <c r="BJ680" s="394"/>
      <c r="BK680" s="394"/>
      <c r="BL680" s="394"/>
      <c r="BM680" s="407"/>
    </row>
    <row r="681" spans="6:65" x14ac:dyDescent="0.25">
      <c r="F681" s="394"/>
      <c r="G681" s="391"/>
      <c r="H681" s="394"/>
      <c r="I681" s="394"/>
      <c r="J681" s="391"/>
      <c r="K681" s="406"/>
      <c r="L681" s="406"/>
      <c r="M681" s="391"/>
      <c r="N681" s="394"/>
      <c r="O681" s="394"/>
      <c r="P681" s="391"/>
      <c r="Q681" s="394"/>
      <c r="R681" s="394"/>
      <c r="S681" s="391"/>
      <c r="T681" s="394"/>
      <c r="U681" s="394"/>
      <c r="V681" s="391"/>
      <c r="W681" s="394"/>
      <c r="X681" s="394"/>
      <c r="Y681" s="391"/>
      <c r="Z681" s="394"/>
      <c r="AA681" s="394"/>
      <c r="AB681" s="391"/>
      <c r="AC681" s="394"/>
      <c r="AD681" s="394"/>
      <c r="AE681" s="391"/>
      <c r="AF681" s="394"/>
      <c r="AG681" s="394"/>
      <c r="AH681" s="391"/>
      <c r="AI681" s="394"/>
      <c r="AJ681" s="394"/>
      <c r="AK681" s="391"/>
      <c r="AL681" s="394"/>
      <c r="AM681" s="394"/>
      <c r="AN681" s="391"/>
      <c r="AO681" s="394"/>
      <c r="AP681" s="394"/>
      <c r="AQ681" s="391"/>
      <c r="AR681" s="394"/>
      <c r="AS681" s="394"/>
      <c r="AT681" s="391"/>
      <c r="AU681" s="394"/>
      <c r="AV681" s="394"/>
      <c r="AW681" s="391"/>
      <c r="AX681" s="394"/>
      <c r="AY681" s="394"/>
      <c r="AZ681" s="391"/>
      <c r="BA681" s="394"/>
      <c r="BB681" s="394"/>
      <c r="BC681" s="391"/>
      <c r="BD681" s="394"/>
      <c r="BE681" s="394"/>
      <c r="BF681" s="391"/>
      <c r="BG681" s="394"/>
      <c r="BH681" s="394"/>
      <c r="BI681" s="391"/>
      <c r="BJ681" s="394"/>
      <c r="BK681" s="394"/>
      <c r="BL681" s="394"/>
      <c r="BM681" s="407"/>
    </row>
    <row r="682" spans="6:65" x14ac:dyDescent="0.25">
      <c r="F682" s="394"/>
      <c r="G682" s="391"/>
      <c r="H682" s="394"/>
      <c r="I682" s="394"/>
      <c r="J682" s="391"/>
      <c r="K682" s="406"/>
      <c r="L682" s="406"/>
      <c r="M682" s="391"/>
      <c r="N682" s="394"/>
      <c r="O682" s="394"/>
      <c r="P682" s="391"/>
      <c r="Q682" s="394"/>
      <c r="R682" s="394"/>
      <c r="S682" s="391"/>
      <c r="T682" s="394"/>
      <c r="U682" s="394"/>
      <c r="V682" s="391"/>
      <c r="W682" s="394"/>
      <c r="X682" s="394"/>
      <c r="Y682" s="391"/>
      <c r="Z682" s="394"/>
      <c r="AA682" s="394"/>
      <c r="AB682" s="391"/>
      <c r="AC682" s="394"/>
      <c r="AD682" s="394"/>
      <c r="AE682" s="391"/>
      <c r="AF682" s="394"/>
      <c r="AG682" s="394"/>
      <c r="AH682" s="391"/>
      <c r="AI682" s="394"/>
      <c r="AJ682" s="394"/>
      <c r="AK682" s="391"/>
      <c r="AL682" s="394"/>
      <c r="AM682" s="394"/>
      <c r="AN682" s="391"/>
      <c r="AO682" s="394"/>
      <c r="AP682" s="394"/>
      <c r="AQ682" s="391"/>
      <c r="AR682" s="394"/>
      <c r="AS682" s="394"/>
      <c r="AT682" s="391"/>
      <c r="AU682" s="394"/>
      <c r="AV682" s="394"/>
      <c r="AW682" s="391"/>
      <c r="AX682" s="394"/>
      <c r="AY682" s="394"/>
      <c r="AZ682" s="391"/>
      <c r="BA682" s="394"/>
      <c r="BB682" s="394"/>
      <c r="BC682" s="391"/>
      <c r="BD682" s="394"/>
      <c r="BE682" s="394"/>
      <c r="BF682" s="391"/>
      <c r="BG682" s="394"/>
      <c r="BH682" s="394"/>
      <c r="BI682" s="391"/>
      <c r="BJ682" s="394"/>
      <c r="BK682" s="394"/>
      <c r="BL682" s="394"/>
      <c r="BM682" s="407"/>
    </row>
    <row r="683" spans="6:65" x14ac:dyDescent="0.25">
      <c r="F683" s="394"/>
      <c r="G683" s="391"/>
      <c r="H683" s="394"/>
      <c r="I683" s="394"/>
      <c r="J683" s="391"/>
      <c r="K683" s="406"/>
      <c r="L683" s="406"/>
      <c r="M683" s="391"/>
      <c r="N683" s="394"/>
      <c r="O683" s="394"/>
      <c r="P683" s="391"/>
      <c r="Q683" s="394"/>
      <c r="R683" s="394"/>
      <c r="S683" s="391"/>
      <c r="T683" s="394"/>
      <c r="U683" s="394"/>
      <c r="V683" s="391"/>
      <c r="W683" s="394"/>
      <c r="X683" s="394"/>
      <c r="Y683" s="391"/>
      <c r="Z683" s="394"/>
      <c r="AA683" s="394"/>
      <c r="AB683" s="391"/>
      <c r="AC683" s="394"/>
      <c r="AD683" s="394"/>
      <c r="AE683" s="391"/>
      <c r="AF683" s="394"/>
      <c r="AG683" s="394"/>
      <c r="AH683" s="391"/>
      <c r="AI683" s="394"/>
      <c r="AJ683" s="394"/>
      <c r="AK683" s="391"/>
      <c r="AL683" s="394"/>
      <c r="AM683" s="394"/>
      <c r="AN683" s="391"/>
      <c r="AO683" s="394"/>
      <c r="AP683" s="394"/>
      <c r="AQ683" s="391"/>
      <c r="AR683" s="394"/>
      <c r="AS683" s="394"/>
      <c r="AT683" s="391"/>
      <c r="AU683" s="394"/>
      <c r="AV683" s="394"/>
      <c r="AW683" s="391"/>
      <c r="AX683" s="394"/>
      <c r="AY683" s="394"/>
      <c r="AZ683" s="391"/>
      <c r="BA683" s="394"/>
      <c r="BB683" s="394"/>
      <c r="BC683" s="391"/>
      <c r="BD683" s="394"/>
      <c r="BE683" s="394"/>
      <c r="BF683" s="391"/>
      <c r="BG683" s="394"/>
      <c r="BH683" s="394"/>
      <c r="BI683" s="391"/>
      <c r="BJ683" s="394"/>
      <c r="BK683" s="394"/>
      <c r="BL683" s="394"/>
      <c r="BM683" s="407"/>
    </row>
    <row r="684" spans="6:65" x14ac:dyDescent="0.25">
      <c r="F684" s="394"/>
      <c r="G684" s="391"/>
      <c r="H684" s="394"/>
      <c r="I684" s="394"/>
      <c r="J684" s="391"/>
      <c r="K684" s="406"/>
      <c r="L684" s="406"/>
      <c r="M684" s="391"/>
      <c r="N684" s="394"/>
      <c r="O684" s="394"/>
      <c r="P684" s="391"/>
      <c r="Q684" s="394"/>
      <c r="R684" s="394"/>
      <c r="S684" s="391"/>
      <c r="T684" s="394"/>
      <c r="U684" s="394"/>
      <c r="V684" s="391"/>
      <c r="W684" s="394"/>
      <c r="X684" s="394"/>
      <c r="Y684" s="391"/>
      <c r="Z684" s="394"/>
      <c r="AA684" s="394"/>
      <c r="AB684" s="391"/>
      <c r="AC684" s="394"/>
      <c r="AD684" s="394"/>
      <c r="AE684" s="391"/>
      <c r="AF684" s="394"/>
      <c r="AG684" s="394"/>
      <c r="AH684" s="391"/>
      <c r="AI684" s="394"/>
      <c r="AJ684" s="394"/>
      <c r="AK684" s="391"/>
      <c r="AL684" s="394"/>
      <c r="AM684" s="394"/>
      <c r="AN684" s="391"/>
      <c r="AO684" s="394"/>
      <c r="AP684" s="394"/>
      <c r="AQ684" s="391"/>
      <c r="AR684" s="394"/>
      <c r="AS684" s="394"/>
      <c r="AT684" s="391"/>
      <c r="AU684" s="394"/>
      <c r="AV684" s="394"/>
      <c r="AW684" s="391"/>
      <c r="AX684" s="394"/>
      <c r="AY684" s="394"/>
      <c r="AZ684" s="391"/>
      <c r="BA684" s="394"/>
      <c r="BB684" s="394"/>
      <c r="BC684" s="391"/>
      <c r="BD684" s="394"/>
      <c r="BE684" s="394"/>
      <c r="BF684" s="391"/>
      <c r="BG684" s="394"/>
      <c r="BH684" s="394"/>
      <c r="BI684" s="391"/>
      <c r="BJ684" s="394"/>
      <c r="BK684" s="394"/>
      <c r="BL684" s="394"/>
      <c r="BM684" s="407"/>
    </row>
    <row r="685" spans="6:65" x14ac:dyDescent="0.25">
      <c r="F685" s="394"/>
      <c r="G685" s="391"/>
      <c r="H685" s="394"/>
      <c r="I685" s="394"/>
      <c r="J685" s="391"/>
      <c r="K685" s="406"/>
      <c r="L685" s="406"/>
      <c r="M685" s="391"/>
      <c r="N685" s="394"/>
      <c r="O685" s="394"/>
      <c r="P685" s="391"/>
      <c r="Q685" s="394"/>
      <c r="R685" s="394"/>
      <c r="S685" s="391"/>
      <c r="T685" s="394"/>
      <c r="U685" s="394"/>
      <c r="V685" s="391"/>
      <c r="W685" s="394"/>
      <c r="X685" s="394"/>
      <c r="Y685" s="391"/>
      <c r="Z685" s="394"/>
      <c r="AA685" s="394"/>
      <c r="AB685" s="391"/>
      <c r="AC685" s="394"/>
      <c r="AD685" s="394"/>
      <c r="AE685" s="391"/>
      <c r="AF685" s="394"/>
      <c r="AG685" s="394"/>
      <c r="AH685" s="391"/>
      <c r="AI685" s="394"/>
      <c r="AJ685" s="394"/>
      <c r="AK685" s="391"/>
      <c r="AL685" s="394"/>
      <c r="AM685" s="394"/>
      <c r="AN685" s="391"/>
      <c r="AO685" s="394"/>
      <c r="AP685" s="394"/>
      <c r="AQ685" s="391"/>
      <c r="AR685" s="394"/>
      <c r="AS685" s="394"/>
      <c r="AT685" s="391"/>
      <c r="AU685" s="394"/>
      <c r="AV685" s="394"/>
      <c r="AW685" s="391"/>
      <c r="AX685" s="394"/>
      <c r="AY685" s="394"/>
      <c r="AZ685" s="391"/>
      <c r="BA685" s="394"/>
      <c r="BB685" s="394"/>
      <c r="BC685" s="391"/>
      <c r="BD685" s="394"/>
      <c r="BE685" s="394"/>
      <c r="BF685" s="391"/>
      <c r="BG685" s="394"/>
      <c r="BH685" s="394"/>
      <c r="BI685" s="391"/>
      <c r="BJ685" s="394"/>
      <c r="BK685" s="394"/>
      <c r="BL685" s="394"/>
      <c r="BM685" s="407"/>
    </row>
    <row r="686" spans="6:65" x14ac:dyDescent="0.25">
      <c r="F686" s="394"/>
      <c r="G686" s="391"/>
      <c r="H686" s="394"/>
      <c r="I686" s="394"/>
      <c r="J686" s="391"/>
      <c r="K686" s="406"/>
      <c r="L686" s="406"/>
      <c r="M686" s="391"/>
      <c r="N686" s="394"/>
      <c r="O686" s="394"/>
      <c r="P686" s="391"/>
      <c r="Q686" s="394"/>
      <c r="R686" s="394"/>
      <c r="S686" s="391"/>
      <c r="T686" s="394"/>
      <c r="U686" s="394"/>
      <c r="V686" s="391"/>
      <c r="W686" s="394"/>
      <c r="X686" s="394"/>
      <c r="Y686" s="391"/>
      <c r="Z686" s="394"/>
      <c r="AA686" s="394"/>
      <c r="AB686" s="391"/>
      <c r="AC686" s="394"/>
      <c r="AD686" s="394"/>
      <c r="AE686" s="391"/>
      <c r="AF686" s="394"/>
      <c r="AG686" s="394"/>
      <c r="AH686" s="391"/>
      <c r="AI686" s="394"/>
      <c r="AJ686" s="394"/>
      <c r="AK686" s="391"/>
      <c r="AL686" s="394"/>
      <c r="AM686" s="394"/>
      <c r="AN686" s="391"/>
      <c r="AO686" s="394"/>
      <c r="AP686" s="394"/>
      <c r="AQ686" s="391"/>
      <c r="AR686" s="394"/>
      <c r="AS686" s="394"/>
      <c r="AT686" s="391"/>
      <c r="AU686" s="394"/>
      <c r="AV686" s="394"/>
      <c r="AW686" s="391"/>
      <c r="AX686" s="394"/>
      <c r="AY686" s="394"/>
      <c r="AZ686" s="391"/>
      <c r="BA686" s="394"/>
      <c r="BB686" s="394"/>
      <c r="BC686" s="391"/>
      <c r="BD686" s="394"/>
      <c r="BE686" s="394"/>
      <c r="BF686" s="391"/>
      <c r="BG686" s="394"/>
      <c r="BH686" s="394"/>
      <c r="BI686" s="391"/>
      <c r="BJ686" s="394"/>
      <c r="BK686" s="394"/>
      <c r="BL686" s="394"/>
      <c r="BM686" s="407"/>
    </row>
    <row r="687" spans="6:65" x14ac:dyDescent="0.25">
      <c r="F687" s="394"/>
      <c r="G687" s="391"/>
      <c r="H687" s="394"/>
      <c r="I687" s="394"/>
      <c r="J687" s="391"/>
      <c r="K687" s="406"/>
      <c r="L687" s="406"/>
      <c r="M687" s="391"/>
      <c r="N687" s="394"/>
      <c r="O687" s="394"/>
      <c r="P687" s="391"/>
      <c r="Q687" s="394"/>
      <c r="R687" s="394"/>
      <c r="S687" s="391"/>
      <c r="T687" s="394"/>
      <c r="U687" s="394"/>
      <c r="V687" s="391"/>
      <c r="W687" s="394"/>
      <c r="X687" s="394"/>
      <c r="Y687" s="391"/>
      <c r="Z687" s="394"/>
      <c r="AA687" s="394"/>
      <c r="AB687" s="391"/>
      <c r="AC687" s="394"/>
      <c r="AD687" s="394"/>
      <c r="AE687" s="391"/>
      <c r="AF687" s="394"/>
      <c r="AG687" s="394"/>
      <c r="AH687" s="391"/>
      <c r="AI687" s="394"/>
      <c r="AJ687" s="394"/>
      <c r="AK687" s="391"/>
      <c r="AL687" s="394"/>
      <c r="AM687" s="394"/>
      <c r="AN687" s="391"/>
      <c r="AO687" s="394"/>
      <c r="AP687" s="394"/>
      <c r="AQ687" s="391"/>
      <c r="AR687" s="394"/>
      <c r="AS687" s="394"/>
      <c r="AT687" s="391"/>
      <c r="AU687" s="394"/>
      <c r="AV687" s="394"/>
      <c r="AW687" s="391"/>
      <c r="AX687" s="394"/>
      <c r="AY687" s="394"/>
      <c r="AZ687" s="391"/>
      <c r="BA687" s="394"/>
      <c r="BB687" s="394"/>
      <c r="BC687" s="391"/>
      <c r="BD687" s="394"/>
      <c r="BE687" s="394"/>
      <c r="BF687" s="391"/>
      <c r="BG687" s="394"/>
      <c r="BH687" s="394"/>
      <c r="BI687" s="391"/>
      <c r="BJ687" s="394"/>
      <c r="BK687" s="394"/>
      <c r="BL687" s="394"/>
      <c r="BM687" s="407"/>
    </row>
    <row r="688" spans="6:65" x14ac:dyDescent="0.25">
      <c r="F688" s="394"/>
      <c r="G688" s="391"/>
      <c r="H688" s="394"/>
      <c r="I688" s="394"/>
      <c r="J688" s="391"/>
      <c r="K688" s="406"/>
      <c r="L688" s="406"/>
      <c r="M688" s="391"/>
      <c r="N688" s="394"/>
      <c r="O688" s="394"/>
      <c r="P688" s="391"/>
      <c r="Q688" s="394"/>
      <c r="R688" s="394"/>
      <c r="S688" s="391"/>
      <c r="T688" s="394"/>
      <c r="U688" s="394"/>
      <c r="V688" s="391"/>
      <c r="W688" s="394"/>
      <c r="X688" s="394"/>
      <c r="Y688" s="391"/>
      <c r="Z688" s="394"/>
      <c r="AA688" s="394"/>
      <c r="AB688" s="391"/>
      <c r="AC688" s="394"/>
      <c r="AD688" s="394"/>
      <c r="AE688" s="391"/>
      <c r="AF688" s="394"/>
      <c r="AG688" s="394"/>
      <c r="AH688" s="391"/>
      <c r="AI688" s="394"/>
      <c r="AJ688" s="394"/>
      <c r="AK688" s="391"/>
      <c r="AL688" s="394"/>
      <c r="AM688" s="394"/>
      <c r="AN688" s="391"/>
      <c r="AO688" s="394"/>
      <c r="AP688" s="394"/>
      <c r="AQ688" s="391"/>
      <c r="AR688" s="394"/>
      <c r="AS688" s="394"/>
      <c r="AT688" s="391"/>
      <c r="AU688" s="394"/>
      <c r="AV688" s="394"/>
      <c r="AW688" s="391"/>
      <c r="AX688" s="394"/>
      <c r="AY688" s="394"/>
      <c r="AZ688" s="391"/>
      <c r="BA688" s="394"/>
      <c r="BB688" s="394"/>
      <c r="BC688" s="391"/>
      <c r="BD688" s="394"/>
      <c r="BE688" s="394"/>
      <c r="BF688" s="391"/>
      <c r="BG688" s="394"/>
      <c r="BH688" s="394"/>
      <c r="BI688" s="391"/>
      <c r="BJ688" s="394"/>
      <c r="BK688" s="394"/>
      <c r="BL688" s="394"/>
      <c r="BM688" s="407"/>
    </row>
    <row r="689" spans="6:65" x14ac:dyDescent="0.25">
      <c r="F689" s="394"/>
      <c r="G689" s="391"/>
      <c r="H689" s="394"/>
      <c r="I689" s="394"/>
      <c r="J689" s="391"/>
      <c r="K689" s="406"/>
      <c r="L689" s="406"/>
      <c r="M689" s="391"/>
      <c r="N689" s="394"/>
      <c r="O689" s="394"/>
      <c r="P689" s="391"/>
      <c r="Q689" s="394"/>
      <c r="R689" s="394"/>
      <c r="S689" s="391"/>
      <c r="T689" s="394"/>
      <c r="U689" s="394"/>
      <c r="V689" s="391"/>
      <c r="W689" s="394"/>
      <c r="X689" s="394"/>
      <c r="Y689" s="391"/>
      <c r="Z689" s="394"/>
      <c r="AA689" s="394"/>
      <c r="AB689" s="391"/>
      <c r="AC689" s="394"/>
      <c r="AD689" s="394"/>
      <c r="AE689" s="391"/>
      <c r="AF689" s="394"/>
      <c r="AG689" s="394"/>
      <c r="AH689" s="391"/>
      <c r="AI689" s="394"/>
      <c r="AJ689" s="394"/>
      <c r="AK689" s="391"/>
      <c r="AL689" s="394"/>
      <c r="AM689" s="394"/>
      <c r="AN689" s="391"/>
      <c r="AO689" s="394"/>
      <c r="AP689" s="394"/>
      <c r="AQ689" s="391"/>
      <c r="AR689" s="394"/>
      <c r="AS689" s="394"/>
      <c r="AT689" s="391"/>
      <c r="AU689" s="394"/>
      <c r="AV689" s="394"/>
      <c r="AW689" s="391"/>
      <c r="AX689" s="394"/>
      <c r="AY689" s="394"/>
      <c r="AZ689" s="391"/>
      <c r="BA689" s="394"/>
      <c r="BB689" s="394"/>
      <c r="BC689" s="391"/>
      <c r="BD689" s="394"/>
      <c r="BE689" s="394"/>
      <c r="BF689" s="391"/>
      <c r="BG689" s="394"/>
      <c r="BH689" s="394"/>
      <c r="BI689" s="391"/>
      <c r="BJ689" s="394"/>
      <c r="BK689" s="394"/>
      <c r="BL689" s="394"/>
      <c r="BM689" s="407"/>
    </row>
    <row r="690" spans="6:65" x14ac:dyDescent="0.25">
      <c r="F690" s="394"/>
      <c r="G690" s="391"/>
      <c r="H690" s="394"/>
      <c r="I690" s="394"/>
      <c r="J690" s="391"/>
      <c r="K690" s="406"/>
      <c r="L690" s="406"/>
      <c r="M690" s="391"/>
      <c r="N690" s="394"/>
      <c r="O690" s="394"/>
      <c r="P690" s="391"/>
      <c r="Q690" s="394"/>
      <c r="R690" s="394"/>
      <c r="S690" s="391"/>
      <c r="T690" s="394"/>
      <c r="U690" s="394"/>
      <c r="V690" s="391"/>
      <c r="W690" s="394"/>
      <c r="X690" s="394"/>
      <c r="Y690" s="391"/>
      <c r="Z690" s="394"/>
      <c r="AA690" s="394"/>
      <c r="AB690" s="391"/>
      <c r="AC690" s="394"/>
      <c r="AD690" s="394"/>
      <c r="AE690" s="391"/>
      <c r="AF690" s="394"/>
      <c r="AG690" s="394"/>
      <c r="AH690" s="391"/>
      <c r="AI690" s="394"/>
      <c r="AJ690" s="394"/>
      <c r="AK690" s="391"/>
      <c r="AL690" s="394"/>
      <c r="AM690" s="394"/>
      <c r="AN690" s="391"/>
      <c r="AO690" s="394"/>
      <c r="AP690" s="394"/>
      <c r="AQ690" s="391"/>
      <c r="AR690" s="394"/>
      <c r="AS690" s="394"/>
      <c r="AT690" s="391"/>
      <c r="AU690" s="394"/>
      <c r="AV690" s="394"/>
      <c r="AW690" s="391"/>
      <c r="AX690" s="394"/>
      <c r="AY690" s="394"/>
      <c r="AZ690" s="391"/>
      <c r="BA690" s="394"/>
      <c r="BB690" s="394"/>
      <c r="BC690" s="391"/>
      <c r="BD690" s="394"/>
      <c r="BE690" s="394"/>
      <c r="BF690" s="391"/>
      <c r="BG690" s="394"/>
      <c r="BH690" s="394"/>
      <c r="BI690" s="391"/>
      <c r="BJ690" s="394"/>
      <c r="BK690" s="394"/>
      <c r="BL690" s="394"/>
      <c r="BM690" s="407"/>
    </row>
    <row r="691" spans="6:65" x14ac:dyDescent="0.25">
      <c r="F691" s="394"/>
      <c r="G691" s="391"/>
      <c r="H691" s="394"/>
      <c r="I691" s="394"/>
      <c r="J691" s="391"/>
      <c r="K691" s="406"/>
      <c r="L691" s="406"/>
      <c r="M691" s="391"/>
      <c r="N691" s="394"/>
      <c r="O691" s="394"/>
      <c r="P691" s="391"/>
      <c r="Q691" s="394"/>
      <c r="R691" s="394"/>
      <c r="S691" s="391"/>
      <c r="T691" s="394"/>
      <c r="U691" s="394"/>
      <c r="V691" s="391"/>
      <c r="W691" s="394"/>
      <c r="X691" s="394"/>
      <c r="Y691" s="391"/>
      <c r="Z691" s="394"/>
      <c r="AA691" s="394"/>
      <c r="AB691" s="391"/>
      <c r="AC691" s="394"/>
      <c r="AD691" s="394"/>
      <c r="AE691" s="391"/>
      <c r="AF691" s="394"/>
      <c r="AG691" s="394"/>
      <c r="AH691" s="391"/>
      <c r="AI691" s="394"/>
      <c r="AJ691" s="394"/>
      <c r="AK691" s="391"/>
      <c r="AL691" s="394"/>
      <c r="AM691" s="394"/>
      <c r="AN691" s="391"/>
      <c r="AO691" s="394"/>
      <c r="AP691" s="394"/>
      <c r="AQ691" s="391"/>
      <c r="AR691" s="394"/>
      <c r="AS691" s="394"/>
      <c r="AT691" s="391"/>
      <c r="AU691" s="394"/>
      <c r="AV691" s="394"/>
      <c r="AW691" s="391"/>
      <c r="AX691" s="394"/>
      <c r="AY691" s="394"/>
      <c r="AZ691" s="391"/>
      <c r="BA691" s="394"/>
      <c r="BB691" s="394"/>
      <c r="BC691" s="391"/>
      <c r="BD691" s="394"/>
      <c r="BE691" s="394"/>
      <c r="BF691" s="391"/>
      <c r="BG691" s="394"/>
      <c r="BH691" s="394"/>
      <c r="BI691" s="391"/>
      <c r="BJ691" s="394"/>
      <c r="BK691" s="394"/>
      <c r="BL691" s="394"/>
      <c r="BM691" s="407"/>
    </row>
  </sheetData>
  <sheetProtection algorithmName="SHA-512" hashValue="hewlLDZCoDQFTGnjzCibNz41J5wTiQDKvFTXfqhMD/shOEdIXVvtHN9Prg5H1hFZhf8RqWIAv/Bgkq1gBtTkgQ==" saltValue="LufM5Im9vH0w4ZGFMdGT+A==" spinCount="100000" sheet="1" objects="1" scenarios="1"/>
  <mergeCells count="5">
    <mergeCell ref="BO6:BR6"/>
    <mergeCell ref="D7:R7"/>
    <mergeCell ref="S7:AG7"/>
    <mergeCell ref="AH7:AV7"/>
    <mergeCell ref="AW7:BK7"/>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Maak aub een keuze uit de lijst." promptTitle="Maak een keuze:" prompt="0: Niet van toepassing_x000a_1: Zeer laag risico_x000a_2: Laag risico_x000a_3: Gemiddeld risico_x000a_4: Hoog risico_x000a_5: Zeer hoog risico" xr:uid="{00000000-0002-0000-0300-000000000000}">
          <x14:formula1>
            <xm:f>Invoerlijst!$A$3:$A$8</xm:f>
          </x14:formula1>
          <xm:sqref>D11:D18 G11:G18 J11:J18 M11:M18 P11:P18 S11:S18 V11:V18 Y11:Y18 AB11:AB18 AE11:AE18 AH11:AH18 AK11:AK18 AN11:AN18 AQ11:AQ18 AT11:AT18 AW11:AW18 AZ11:AZ18 BC11:BC18 BF11:BF18 BI11:BI18 J22:J25 M22:M25 P22:P25 S22:S25 V22:V25 Y22:Y25 AB22:AB25 AE22:AE25 AH22:AH25 AK22:AK25 AN22:AN25 AQ22:AQ25 AT22:AT25 AW22:AW25 AZ22:AZ25 BC22:BC25 BF22:BF25 BI22:BI25 D22:D25 AZ159:AZ229 D29:D66 G29:G66 J29:J66 M29:M66 P29:P66 S29:S66 V29:V66 Y29:Y66 AB29:AB66 AE29:AE66 AH29:AH66 AK29:AK66 AN29:AN66 AQ29:AQ66 AT29:AT66 AW29:AW66 AZ29:AZ66 BC29:BC66 BF29:BF66 BI29:BI66 D68:D104 G68:G104 J68:J104 M68:M104 P68:P104 S68:S104 V68:V104 Y68:Y104 AB68:AB104 AE68:AE104 AH68:AH104 AK68:AK104 AN68:AN104 AQ68:AQ104 AT68:AT104 AW68:AW104 AZ68:AZ104 BC68:BC104 BF68:BF104 BI68:BI104 D107:D110 G107:G110 J107:J110 M107:M110 P107:P110 S107:S110 V107:V110 Y107:Y110 AB107:AB110 AE107:AE110 AH107:AH110 AK107:AK110 AN107:AN110 AQ107:AQ110 AT107:AT110 AW107:AW110 AZ107:AZ110 BC107:BC110 BF107:BF110 BI107:BI110 D113 D116 D119 D122 BI122 G113 G116 G119 G122 J113 J116 J119 J122 M113 M116 M119 M122 P113 P116 P119 P122 S113 S116 S119 S122 V113 V116 V119 V122 Y113 Y116 Y119 Y122 AB113 AB116 AB119 AB122 AE113 AE116 AE119 AE122 AH113 AH116 AH119 AH122 AK113 AK116 AK119 AK122 AN113 AN116 AN119 AN122 AQ113 AQ116 AQ119 AQ122 AT113 AT116 AT119 AT122 AW113 AW116 AW119 AW122 AZ113 AZ116 AZ119 AZ122 BC113 BC116 BC119 BC122 BF113 BF116 BF119 BF122 BI113 BI116 BI119 D125:D127 G125:G127 J125:J127 M125:M127 P125:P127 S125:S127 V125:V127 Y125:Y127 AB125:AB127 AE125:AE127 AH125:AH127 AK125:AK127 AN125:AN127 AQ125:AQ127 AT125:AT127 AW125:AW127 AZ125:AZ127 BC125:BC127 BF125:BF127 BI125:BI127 D130:D134 G130:G134 J130:J134 M130:M134 P130:P134 S130:S134 V130:V134 Y130:Y134 AB130:AB134 AE130:AE134 AH130:AH134 AK130:AK134 AN130:AN134 AQ130:AQ134 AT130:AT134 AW130:AW134 AZ130:AZ134 BC130:BC134 BF130:BF134 BI130:BI134 D148:D157 G148:G157 J148:J157 M148:M157 P148:P157 S148:S157 V148:V157 Y148:Y157 AB148:AB157 AE148:AE157 AH148:AH157 AK148:AK157 AN148:AN157 AQ148:AQ157 AT148:AT157 AW148:AW157 AZ148:AZ157 BC148:BC157 BF148:BF157 BI148:BI157 D231:D237 G231:G237 J231:J237 M231:M237 P231:P237 S231:S237 V231:V237 Y231:Y237 AB231:AB237 AE231:AE237 AH231:AH237 AK231:AK237 AN231:AN237 AQ231:AQ237 AT231:AT237 AW231:AW237 AZ231:AZ237 BC231:BC237 BF231:BF237 BI231:BI237 D255:D259 G255:G259 J255:J259 M255:M259 P255:P259 S255:S259 V255:V259 Y255:Y259 AB255:AB259 AE255:AE259 AH255:AH259 AK255:AK259 AN255:AN259 AQ255:AQ259 AT255:AT259 AW255:AW259 AZ255:AZ259 BC255:BC259 BF255:BF259 BI255:BI259 D262:D269 G262:G269 J262:J269 M262:M269 P262:P269 S262:S269 V262:V269 Y262:Y269 AB262:AB269 AE262:AE269 AH262:AH269 AK262:AK269 AN262:AN269 AQ262:AQ269 AT262:AT269 AW262:AW269 AZ262:AZ269 BC262:BC269 BF262:BF269 BI262:BI269 D272 G272 D275 G275 J272 J275 M272 M275 P272 P275 S272 S275 V272 V275 Y272 Y275 AB272 AB275 AE272 AE275 AH272 AH275 AK272 AK275 AN272 AN275 AQ272 AQ275 AT272 AT275 AW272 AW275 AZ272 AZ275 BC272 BC275 BF272 BF275 BI272 BI275 BI159:BI229 BF159:BF229 BC159:BC229 D159:D229 AW159:AW229 AT159:AT229 AQ159:AQ229 AN159:AN229 AK159:AK229 AH159:AH229 AE159:AE229 AB159:AB229 Y159:Y229 V159:V229 S159:S229 P159:P229 M159:M229 J159:J229 G159:G229 D141:D146 D286:D290 G286:G290 J286:J290 M286:M290 P286:P290 S286:S290 V286:V290 Y286:Y290 AB286:AB290 AE286:AE290 AH286:AH290 AK286:AK290 AN286:AN290 AQ286:AQ290 AT286:AT290 AW286:AW290 AZ286:AZ290 BC286:BC290 BF286:BF290 BI286:BI290 BI394:BI399 D322:D330 G322:G330 J322:J330 M322:M330 P322:P330 S322:S330 V322:V330 Y322:Y330 AB322:AB330 AE322:AE330 AH322:AH330 AK322:AK330 AN322:AN330 AQ322:AQ330 AT322:AT330 AW322:AW330 AZ322:AZ330 BC322:BC330 BF322:BF330 BI322:BI330 D332:D340 G332:G340 J332:J340 M332:M340 P332:P340 S332:S340 V332:V340 Y332:Y340 AB332:AB340 AE332:AE340 AH332:AH340 AK332:AK340 AN332:AN340 AQ332:AQ340 AT332:AT340 AW332:AW340 AZ332:AZ340 BC332:BC340 BF332:BF340 BI332:BI340 D342:D351 G342:G351 J342:J351 M342:M351 P342:P351 S342:S351 V342:V351 Y342:Y351 AB342:AB351 AE342:AE351 AH342:AH351 AK342:AK351 AN342:AN351 AQ342:AQ351 AT342:AT351 AW342:AW351 AZ342:AZ351 BC342:BC351 BF342:BF351 BI342:BI351 D353:D362 G353:G362 J353:J362 M353:M362 P353:P362 S353:S362 V353:V362 Y353:Y362 AB353:AB362 AE353:AE362 AH353:AH362 AK353:AK362 AN353:AN362 AQ353:AQ362 AT353:AT362 AW353:AW362 AZ353:AZ362 BC353:BC362 BF353:BF362 BI353:BI362 D364:D370 G364:G370 J364:J370 M364:M370 P364:P370 S364:S370 V364:V370 Y364:Y370 AB364:AB370 AE364:AE370 AH364:AH370 AK364:AK370 AN364:AN370 AQ364:AQ370 AT364:AT370 AW364:AW370 AZ364:AZ370 BC364:BC370 BF364:BF370 BI364:BI370 D375:D384 G375:G384 J375:J384 M375:M384 P375:P384 S375:S384 V375:V384 Y375:Y384 AB375:AB384 AE375:AE384 AH375:AH384 AK375:AK384 AN375:AN384 AQ375:AQ384 AT375:AT384 AW375:AW384 AZ375:AZ384 BC375:BC384 BF375:BF384 BI375:BI384 D386:D392 G386:G392 J386:J392 M386:M392 P386:P392 S386:S392 V386:V392 Y386:Y392 AB386:AB392 AE386:AE392 AH386:AH392 AK386:AK392 AN386:AN392 AQ386:AQ392 AT386:AT392 AW386:AW392 AZ386:AZ392 BC386:BC392 BF386:BF392 BI386:BI392 D394:D399 G394:G399 J394:J399 M394:M399 P394:P399 S394:S399 V394:V399 Y394:Y399 AB394:AB399 AE394:AE399 AH394:AH399 AK394:AK399 AN394:AN399 AQ394:AQ399 AT394:AT399 AW394:AW399 AZ394:AZ399 BC394:BC399 BF394:BF399 BI310:BI320 BF310:BF320 BC310:BC320 AZ310:AZ320 AW310:AW320 AT310:AT320 AQ310:AQ320 AN310:AN320 AK310:AK320 AH310:AH320 AE310:AE320 AB310:AB320 Y310:Y320 V310:V320 S310:S320 P310:P320 M310:M320 J310:J320 G310:G320 D310:D320 BI141:BI146 BF141:BF146 BC141:BC146 AZ141:AZ146 AW141:AW146 AT141:AT146 AQ141:AQ146 AN141:AN146 AK141:AK146 AH141:AH146 AE141:AE146 AB141:AB146 Y141:Y146 V141:V146 S141:S146 P141:P146 M141:M146 J141:J146 G141:G146 G22:G25</xm:sqref>
        </x14:dataValidation>
        <x14:dataValidation type="list" allowBlank="1" showInputMessage="1" showErrorMessage="1" errorTitle="Maak aub een keuze uit de lijst" promptTitle="Maak een keuze:" prompt="1:  Zeer goed naleefgedrag_x000a_2: Goed naleefgedrag_x000a_3: Gemiddeld naleefgedrag_x000a_4: Slecht naleefgedrag_x000a_5: Zeer slecht naleefgedrag" xr:uid="{00000000-0002-0000-0300-000001000000}">
          <x14:formula1>
            <xm:f>Invoerlijst!$A$4:$A$8</xm:f>
          </x14:formula1>
          <xm:sqref>BL11:BL18 BL159:BL229 BL29:BL66 BL68:BL104 BL107:BL110 BL116 BL113 BL119 BL122 BL125:BL127 BL130:BL134 BL148:BL157 BL231:BL237 BL255:BL259 BL262:BL269 BL272 BL275 BL141:BL146 BL286:BL290 BL394:BL399 BL322:BL330 BL332:BL340 BL342:BL351 BL353:BL362 BL364:BL370 BL375:BL384 BL386:BL392 BL310:BL320 BL22:BL25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691"/>
  <sheetViews>
    <sheetView zoomScaleNormal="100" workbookViewId="0">
      <pane xSplit="1" ySplit="9" topLeftCell="B286" activePane="bottomRight" state="frozen"/>
      <selection activeCell="B266" sqref="B266"/>
      <selection pane="topRight" activeCell="B266" sqref="B266"/>
      <selection pane="bottomLeft" activeCell="B266" sqref="B266"/>
      <selection pane="bottomRight" activeCell="H272" sqref="H272"/>
    </sheetView>
  </sheetViews>
  <sheetFormatPr defaultRowHeight="15" x14ac:dyDescent="0.25"/>
  <cols>
    <col min="1" max="1" width="65.7109375" style="184" customWidth="1"/>
    <col min="2" max="2" width="15.7109375" style="39" customWidth="1"/>
    <col min="3" max="3" width="18.42578125" style="96" customWidth="1"/>
    <col min="4" max="4" width="10.7109375" style="115" customWidth="1"/>
    <col min="5" max="5" width="10.7109375" style="81" customWidth="1"/>
    <col min="6" max="6" width="10.7109375" style="39" customWidth="1"/>
    <col min="7" max="7" width="10.7109375" style="81" customWidth="1"/>
    <col min="8" max="8" width="9.140625" style="203"/>
    <col min="9" max="16384" width="9.140625" style="39"/>
  </cols>
  <sheetData>
    <row r="1" spans="1:8" x14ac:dyDescent="0.25">
      <c r="A1" s="178"/>
      <c r="B1" s="25"/>
      <c r="C1" s="95"/>
    </row>
    <row r="2" spans="1:8" x14ac:dyDescent="0.25">
      <c r="A2" s="178"/>
      <c r="B2" s="25"/>
      <c r="C2" s="95"/>
      <c r="D2" s="116"/>
      <c r="E2" s="155"/>
      <c r="F2" s="25"/>
      <c r="G2" s="155"/>
    </row>
    <row r="3" spans="1:8" x14ac:dyDescent="0.25">
      <c r="A3" s="178"/>
      <c r="B3" s="25"/>
      <c r="C3" s="95"/>
      <c r="D3" s="116"/>
      <c r="E3" s="155"/>
      <c r="F3" s="25"/>
      <c r="G3" s="155"/>
    </row>
    <row r="4" spans="1:8" x14ac:dyDescent="0.25">
      <c r="A4" s="178"/>
      <c r="B4" s="25"/>
      <c r="C4" s="95"/>
      <c r="D4" s="116"/>
      <c r="E4" s="155"/>
      <c r="F4" s="25"/>
      <c r="G4" s="155"/>
    </row>
    <row r="5" spans="1:8" x14ac:dyDescent="0.25">
      <c r="A5" s="178"/>
      <c r="B5" s="25"/>
      <c r="C5" s="95"/>
      <c r="D5" s="116"/>
      <c r="E5" s="155"/>
      <c r="F5" s="25"/>
      <c r="G5" s="155"/>
    </row>
    <row r="6" spans="1:8" ht="23.25" x14ac:dyDescent="0.35">
      <c r="A6" s="179" t="s">
        <v>396</v>
      </c>
      <c r="B6" s="3"/>
      <c r="C6" s="113"/>
      <c r="D6" s="131"/>
      <c r="E6" s="113"/>
      <c r="F6" s="113"/>
      <c r="G6" s="113"/>
    </row>
    <row r="7" spans="1:8" ht="18.75" x14ac:dyDescent="0.3">
      <c r="A7" s="180">
        <f>'Risicoanalyse T'!B8</f>
        <v>0</v>
      </c>
      <c r="B7" s="19"/>
      <c r="C7" s="113"/>
      <c r="D7" s="131"/>
      <c r="E7" s="113"/>
      <c r="F7" s="113"/>
      <c r="G7" s="113"/>
    </row>
    <row r="8" spans="1:8" s="329" customFormat="1" ht="18.75" x14ac:dyDescent="0.3">
      <c r="A8" s="180"/>
      <c r="B8" s="19"/>
      <c r="C8" s="113"/>
      <c r="D8" s="131"/>
      <c r="E8" s="113"/>
      <c r="F8" s="113"/>
      <c r="G8" s="113"/>
      <c r="H8" s="203"/>
    </row>
    <row r="9" spans="1:8" ht="45.75" x14ac:dyDescent="0.3">
      <c r="A9" s="180"/>
      <c r="B9" s="19"/>
      <c r="C9" s="132" t="str">
        <f>IF(ISBLANK('Risicoanalyse T'!BM9),"--",'Risicoanalyse T'!BM9)</f>
        <v>Totaalscore</v>
      </c>
      <c r="D9" s="133" t="s">
        <v>389</v>
      </c>
      <c r="E9" s="133" t="s">
        <v>390</v>
      </c>
      <c r="F9" s="36" t="s">
        <v>151</v>
      </c>
      <c r="G9" s="133" t="s">
        <v>391</v>
      </c>
    </row>
    <row r="10" spans="1:8" x14ac:dyDescent="0.25">
      <c r="A10" s="181" t="str">
        <f>IF(ISBLANK('Risicoanalyse T'!B10),"--",'Risicoanalyse T'!B10)</f>
        <v>Toezicht milieu bij industriele IPPC inrichtingen</v>
      </c>
      <c r="B10" s="122" t="str">
        <f>IF(ISBLANK('Risicoanalyse T'!C10),"--",'Risicoanalyse T'!C10)</f>
        <v>Aantal</v>
      </c>
      <c r="C10" s="117"/>
      <c r="D10" s="134"/>
      <c r="E10" s="135"/>
      <c r="F10" s="135"/>
      <c r="G10" s="136"/>
    </row>
    <row r="11" spans="1:8" x14ac:dyDescent="0.25">
      <c r="A11" s="94" t="str">
        <f>IF(ISBLANK('Risicoanalyse T'!B11),"--",'Risicoanalyse T'!B11)</f>
        <v>1. Energie-industrieën</v>
      </c>
      <c r="B11" s="153">
        <f>IF(ISBLANK('Risicoanalyse T'!C11),"--",'Risicoanalyse T'!C11)</f>
        <v>0</v>
      </c>
      <c r="C11" s="92">
        <f>IF(ISBLANK('Risicoanalyse T'!BM11),"--",'Risicoanalyse T'!BM11)</f>
        <v>432</v>
      </c>
      <c r="D11" s="292">
        <v>0.5</v>
      </c>
      <c r="E11" s="153">
        <f>IF(ISERROR(B11*D11),"--",B11*D11)</f>
        <v>0</v>
      </c>
      <c r="F11" s="153">
        <v>23</v>
      </c>
      <c r="G11" s="153">
        <f>IF(ISERROR(E11*F11),"--",E11*F11)</f>
        <v>0</v>
      </c>
      <c r="H11" s="203" t="s">
        <v>562</v>
      </c>
    </row>
    <row r="12" spans="1:8" x14ac:dyDescent="0.25">
      <c r="A12" s="94" t="str">
        <f>IF(ISBLANK('Risicoanalyse T'!B12),"--",'Risicoanalyse T'!B12)</f>
        <v>2. Productie en verwerking van metalen</v>
      </c>
      <c r="B12" s="4">
        <f>IF(ISBLANK('Risicoanalyse T'!C12),"--",'Risicoanalyse T'!C12)</f>
        <v>2</v>
      </c>
      <c r="C12" s="117">
        <f>IF(ISBLANK('Risicoanalyse T'!BM12),"--",'Risicoanalyse T'!BM12)</f>
        <v>417</v>
      </c>
      <c r="D12" s="292">
        <v>0.5</v>
      </c>
      <c r="E12" s="4">
        <f t="shared" ref="E12:E80" si="0">IF(ISERROR(B12*D12),"--",B12*D12)</f>
        <v>1</v>
      </c>
      <c r="F12" s="153">
        <v>23</v>
      </c>
      <c r="G12" s="4">
        <f t="shared" ref="G12:G80" si="1">IF(ISERROR(E12*F12),"--",E12*F12)</f>
        <v>23</v>
      </c>
    </row>
    <row r="13" spans="1:8" x14ac:dyDescent="0.25">
      <c r="A13" s="94" t="str">
        <f>IF(ISBLANK('Risicoanalyse T'!B13),"--",'Risicoanalyse T'!B13)</f>
        <v>3. Minerale industrie</v>
      </c>
      <c r="B13" s="4">
        <f>IF(ISBLANK('Risicoanalyse T'!C13),"--",'Risicoanalyse T'!C13)</f>
        <v>0</v>
      </c>
      <c r="C13" s="117">
        <f>IF(ISBLANK('Risicoanalyse T'!BM13),"--",'Risicoanalyse T'!BM13)</f>
        <v>417</v>
      </c>
      <c r="D13" s="292">
        <v>0.5</v>
      </c>
      <c r="E13" s="4">
        <f t="shared" si="0"/>
        <v>0</v>
      </c>
      <c r="F13" s="153">
        <v>23</v>
      </c>
      <c r="G13" s="4">
        <f t="shared" si="1"/>
        <v>0</v>
      </c>
    </row>
    <row r="14" spans="1:8" x14ac:dyDescent="0.25">
      <c r="A14" s="94" t="str">
        <f>IF(ISBLANK('Risicoanalyse T'!B14),"--",'Risicoanalyse T'!B14)</f>
        <v>4. Chemische industrie</v>
      </c>
      <c r="B14" s="4">
        <f>IF(ISBLANK('Risicoanalyse T'!C14),"--",'Risicoanalyse T'!C14)</f>
        <v>0</v>
      </c>
      <c r="C14" s="117">
        <f>IF(ISBLANK('Risicoanalyse T'!BM14),"--",'Risicoanalyse T'!BM14)</f>
        <v>504</v>
      </c>
      <c r="D14" s="292">
        <v>0.5</v>
      </c>
      <c r="E14" s="4">
        <f t="shared" si="0"/>
        <v>0</v>
      </c>
      <c r="F14" s="153">
        <v>23</v>
      </c>
      <c r="G14" s="4">
        <f t="shared" si="1"/>
        <v>0</v>
      </c>
    </row>
    <row r="15" spans="1:8" x14ac:dyDescent="0.25">
      <c r="A15" s="94" t="str">
        <f>IF(ISBLANK('Risicoanalyse T'!B15),"--",'Risicoanalyse T'!B15)</f>
        <v>5. Afvalbeheer</v>
      </c>
      <c r="B15" s="4">
        <f>IF(ISBLANK('Risicoanalyse T'!C15),"--",'Risicoanalyse T'!C15)</f>
        <v>0</v>
      </c>
      <c r="C15" s="117">
        <f>IF(ISBLANK('Risicoanalyse T'!BM15),"--",'Risicoanalyse T'!BM15)</f>
        <v>584</v>
      </c>
      <c r="D15" s="292">
        <v>0.5</v>
      </c>
      <c r="E15" s="4">
        <f t="shared" si="0"/>
        <v>0</v>
      </c>
      <c r="F15" s="153">
        <v>23</v>
      </c>
      <c r="G15" s="4">
        <f t="shared" si="1"/>
        <v>0</v>
      </c>
    </row>
    <row r="16" spans="1:8" x14ac:dyDescent="0.25">
      <c r="A16" s="94" t="str">
        <f>IF(ISBLANK('Risicoanalyse T'!B16),"--",'Risicoanalyse T'!B16)</f>
        <v>6. Andere IPPC activiteiten</v>
      </c>
      <c r="B16" s="4">
        <f>IF(ISBLANK('Risicoanalyse T'!C16),"--",'Risicoanalyse T'!C16)</f>
        <v>2</v>
      </c>
      <c r="C16" s="117">
        <f>IF(ISBLANK('Risicoanalyse T'!BM16),"--",'Risicoanalyse T'!BM16)</f>
        <v>420</v>
      </c>
      <c r="D16" s="292">
        <v>0.5</v>
      </c>
      <c r="E16" s="4">
        <f t="shared" si="0"/>
        <v>1</v>
      </c>
      <c r="F16" s="153">
        <v>23</v>
      </c>
      <c r="G16" s="4">
        <f t="shared" si="1"/>
        <v>23</v>
      </c>
    </row>
    <row r="17" spans="1:8" x14ac:dyDescent="0.25">
      <c r="A17" s="94" t="str">
        <f>IF(ISBLANK('Risicoanalyse T'!B17),"--",'Risicoanalyse T'!B17)</f>
        <v>Audits/administratieve controles</v>
      </c>
      <c r="B17" s="4">
        <f>IF(ISBLANK('Risicoanalyse T'!C17),"--",'Risicoanalyse T'!C17)</f>
        <v>4</v>
      </c>
      <c r="C17" s="4"/>
      <c r="D17" s="292">
        <v>0.5</v>
      </c>
      <c r="E17" s="4">
        <f t="shared" si="0"/>
        <v>2</v>
      </c>
      <c r="F17" s="153">
        <v>4</v>
      </c>
      <c r="G17" s="4">
        <f t="shared" si="1"/>
        <v>8</v>
      </c>
    </row>
    <row r="18" spans="1:8" s="329" customFormat="1" x14ac:dyDescent="0.25">
      <c r="A18" s="94" t="str">
        <f>IF(ISBLANK('Risicoanalyse T'!B18),"--",'Risicoanalyse T'!B18)</f>
        <v>Hercontroles (worden automatisch berekend)</v>
      </c>
      <c r="B18" s="113">
        <f>E19*D18</f>
        <v>0.8</v>
      </c>
      <c r="C18" s="113"/>
      <c r="D18" s="416">
        <v>0.2</v>
      </c>
      <c r="E18" s="330"/>
      <c r="F18" s="330">
        <v>5</v>
      </c>
      <c r="G18" s="330">
        <f>B18*F18</f>
        <v>4</v>
      </c>
      <c r="H18" s="203"/>
    </row>
    <row r="19" spans="1:8" s="81" customFormat="1" x14ac:dyDescent="0.25">
      <c r="A19" s="182" t="s">
        <v>130</v>
      </c>
      <c r="B19" s="113">
        <f>SUM(B11:B17)</f>
        <v>8</v>
      </c>
      <c r="C19" s="113"/>
      <c r="D19" s="177"/>
      <c r="E19" s="113">
        <f>SUM(E11:E18)</f>
        <v>4</v>
      </c>
      <c r="F19" s="113"/>
      <c r="G19" s="113">
        <f>SUM(G11:G17)</f>
        <v>54</v>
      </c>
      <c r="H19" s="204"/>
    </row>
    <row r="20" spans="1:8" x14ac:dyDescent="0.25">
      <c r="A20" s="94"/>
      <c r="B20" s="106"/>
      <c r="C20" s="120"/>
      <c r="D20" s="121"/>
      <c r="E20" s="120"/>
      <c r="F20" s="100"/>
      <c r="G20" s="120"/>
    </row>
    <row r="21" spans="1:8" x14ac:dyDescent="0.25">
      <c r="A21" s="183" t="str">
        <f>IF(ISBLANK('Risicoanalyse T'!B21),"--",'Risicoanalyse T'!B21)</f>
        <v>Toezicht milieu bij agrarische IPPC inrichtingen</v>
      </c>
      <c r="B21" s="122" t="str">
        <f>IF(ISBLANK('Risicoanalyse T'!C21),"--",'Risicoanalyse T'!C21)</f>
        <v>Aantal</v>
      </c>
      <c r="C21" s="117" t="str">
        <f>IF(ISBLANK('Risicoanalyse T'!BM21),"--",'Risicoanalyse T'!BM21)</f>
        <v>Totaalscore</v>
      </c>
      <c r="D21" s="129"/>
      <c r="E21" s="135"/>
      <c r="F21" s="130"/>
      <c r="G21" s="136"/>
    </row>
    <row r="22" spans="1:8" x14ac:dyDescent="0.25">
      <c r="A22" s="94" t="str">
        <f>IF(ISBLANK('Risicoanalyse T'!B22),"--",'Risicoanalyse T'!B22)</f>
        <v>1. Intensieve pluimveehouderij</v>
      </c>
      <c r="B22" s="4">
        <f>IF(ISBLANK('Risicoanalyse T'!C22),"--",'Risicoanalyse T'!C22)</f>
        <v>1</v>
      </c>
      <c r="C22" s="92">
        <f>IF(ISBLANK('Risicoanalyse T'!BM22),"--",'Risicoanalyse T'!BM22)</f>
        <v>312</v>
      </c>
      <c r="D22" s="291">
        <v>0.33</v>
      </c>
      <c r="E22" s="153">
        <f t="shared" si="0"/>
        <v>0.33</v>
      </c>
      <c r="F22" s="153">
        <v>23</v>
      </c>
      <c r="G22" s="153">
        <f t="shared" si="1"/>
        <v>7.5900000000000007</v>
      </c>
      <c r="H22" s="203" t="s">
        <v>562</v>
      </c>
    </row>
    <row r="23" spans="1:8" x14ac:dyDescent="0.25">
      <c r="A23" s="94" t="str">
        <f>IF(ISBLANK('Risicoanalyse T'!B23),"--",'Risicoanalyse T'!B23)</f>
        <v>2. Intensieve varkenshouderij</v>
      </c>
      <c r="B23" s="4">
        <f>IF(ISBLANK('Risicoanalyse T'!C23),"--",'Risicoanalyse T'!C23)</f>
        <v>0</v>
      </c>
      <c r="C23" s="117">
        <f>IF(ISBLANK('Risicoanalyse T'!BM23),"--",'Risicoanalyse T'!BM23)</f>
        <v>312</v>
      </c>
      <c r="D23" s="292">
        <v>0.33</v>
      </c>
      <c r="E23" s="4">
        <f t="shared" si="0"/>
        <v>0</v>
      </c>
      <c r="F23" s="153">
        <v>23</v>
      </c>
      <c r="G23" s="4">
        <f t="shared" si="1"/>
        <v>0</v>
      </c>
    </row>
    <row r="24" spans="1:8" x14ac:dyDescent="0.25">
      <c r="A24" s="26" t="str">
        <f>IF(ISBLANK('Risicoanalyse T'!B24),"--",'Risicoanalyse T'!B24)</f>
        <v>Audits/administratieve controles</v>
      </c>
      <c r="B24" s="4">
        <f>IF(ISBLANK('Risicoanalyse T'!C24),"--",'Risicoanalyse T'!C24)</f>
        <v>1</v>
      </c>
      <c r="C24" s="4"/>
      <c r="D24" s="292">
        <v>0.66</v>
      </c>
      <c r="E24" s="4">
        <f t="shared" si="0"/>
        <v>0.66</v>
      </c>
      <c r="F24" s="153">
        <v>4</v>
      </c>
      <c r="G24" s="4">
        <f t="shared" si="1"/>
        <v>2.64</v>
      </c>
    </row>
    <row r="25" spans="1:8" s="329" customFormat="1" x14ac:dyDescent="0.25">
      <c r="A25" s="26" t="str">
        <f>IF(ISBLANK('Risicoanalyse T'!B25),"--",'Risicoanalyse T'!B25)</f>
        <v>Hercontroles (worden automatisch berekend)</v>
      </c>
      <c r="B25" s="330">
        <f>E26*D25</f>
        <v>0.19800000000000001</v>
      </c>
      <c r="C25" s="330"/>
      <c r="D25" s="292">
        <v>0.2</v>
      </c>
      <c r="E25" s="330"/>
      <c r="F25" s="330">
        <v>5</v>
      </c>
      <c r="G25" s="330">
        <f>B25*F25</f>
        <v>0.99</v>
      </c>
      <c r="H25" s="203"/>
    </row>
    <row r="26" spans="1:8" x14ac:dyDescent="0.25">
      <c r="A26" s="182" t="s">
        <v>130</v>
      </c>
      <c r="B26" s="113">
        <f>SUM(B22:B24)</f>
        <v>2</v>
      </c>
      <c r="C26" s="113"/>
      <c r="D26" s="177"/>
      <c r="E26" s="113">
        <f>SUM(E22:E24)</f>
        <v>0.99</v>
      </c>
      <c r="F26" s="113"/>
      <c r="G26" s="113">
        <f>SUM(G22:G24)</f>
        <v>10.23</v>
      </c>
    </row>
    <row r="27" spans="1:8" x14ac:dyDescent="0.25">
      <c r="C27" s="120"/>
      <c r="D27" s="121"/>
      <c r="E27" s="120"/>
      <c r="F27" s="100"/>
      <c r="G27" s="120"/>
    </row>
    <row r="28" spans="1:8" x14ac:dyDescent="0.25">
      <c r="A28" s="183" t="str">
        <f>IF(ISBLANK('Risicoanalyse T'!B28),"--",'Risicoanalyse T'!B28)</f>
        <v>Toezicht milieu bij overige verg.plichtige inr.</v>
      </c>
      <c r="B28" s="122" t="str">
        <f>IF(ISBLANK('Risicoanalyse T'!C28),"--",'Risicoanalyse T'!C28)</f>
        <v>Aantal</v>
      </c>
      <c r="C28" s="117" t="str">
        <f>IF(ISBLANK('Risicoanalyse T'!BM28),"--",'Risicoanalyse T'!BM28)</f>
        <v>Totaalscore</v>
      </c>
      <c r="D28" s="129"/>
      <c r="E28" s="135"/>
      <c r="F28" s="130"/>
      <c r="G28" s="136"/>
    </row>
    <row r="29" spans="1:8" x14ac:dyDescent="0.25">
      <c r="A29" s="94" t="str">
        <f>IF(ISBLANK('Risicoanalyse T'!B29),"--",'Risicoanalyse T'!B29)</f>
        <v>1. Installaties</v>
      </c>
      <c r="B29" s="4">
        <f>IF(ISBLANK('Risicoanalyse T'!C29),"--",'Risicoanalyse T'!C29)</f>
        <v>3</v>
      </c>
      <c r="C29" s="92">
        <f>IF(ISBLANK('Risicoanalyse T'!BM29),"--",'Risicoanalyse T'!BM29)</f>
        <v>288</v>
      </c>
      <c r="D29" s="291">
        <v>0.33</v>
      </c>
      <c r="E29" s="153">
        <f t="shared" si="0"/>
        <v>0.99</v>
      </c>
      <c r="F29" s="153">
        <v>18</v>
      </c>
      <c r="G29" s="153">
        <f t="shared" si="1"/>
        <v>17.82</v>
      </c>
      <c r="H29" s="203" t="s">
        <v>562</v>
      </c>
    </row>
    <row r="30" spans="1:8" ht="25.5" x14ac:dyDescent="0.25">
      <c r="A30" s="94" t="str">
        <f>IF(ISBLANK('Risicoanalyse T'!B30),"--",'Risicoanalyse T'!B30)</f>
        <v>2. Afval industrie (opslag en be- en verwerking, inclusief autodemontage, incl. grondopslag)</v>
      </c>
      <c r="B30" s="4">
        <f>IF(ISBLANK('Risicoanalyse T'!C30),"--",'Risicoanalyse T'!C30)</f>
        <v>2</v>
      </c>
      <c r="C30" s="117">
        <f>IF(ISBLANK('Risicoanalyse T'!BM30),"--",'Risicoanalyse T'!BM30)</f>
        <v>532</v>
      </c>
      <c r="D30" s="291">
        <v>0.5</v>
      </c>
      <c r="E30" s="4">
        <f t="shared" si="0"/>
        <v>1</v>
      </c>
      <c r="F30" s="153">
        <v>18</v>
      </c>
      <c r="G30" s="4">
        <f t="shared" si="1"/>
        <v>18</v>
      </c>
    </row>
    <row r="31" spans="1:8" x14ac:dyDescent="0.25">
      <c r="A31" s="94" t="str">
        <f>IF(ISBLANK('Risicoanalyse T'!B31),"--",'Risicoanalyse T'!B31)</f>
        <v>3. Afvalwaterzuivering industrie</v>
      </c>
      <c r="B31" s="4">
        <f>IF(ISBLANK('Risicoanalyse T'!C31),"--",'Risicoanalyse T'!C31)</f>
        <v>0</v>
      </c>
      <c r="C31" s="117">
        <f>IF(ISBLANK('Risicoanalyse T'!BM31),"--",'Risicoanalyse T'!BM31)</f>
        <v>345</v>
      </c>
      <c r="D31" s="291">
        <v>0.33</v>
      </c>
      <c r="E31" s="4">
        <f t="shared" si="0"/>
        <v>0</v>
      </c>
      <c r="F31" s="153">
        <v>18</v>
      </c>
      <c r="G31" s="4">
        <f t="shared" si="1"/>
        <v>0</v>
      </c>
    </row>
    <row r="32" spans="1:8" x14ac:dyDescent="0.25">
      <c r="A32" s="94" t="str">
        <f>IF(ISBLANK('Risicoanalyse T'!B32),"--",'Risicoanalyse T'!B32)</f>
        <v>4. Metalektro industrie</v>
      </c>
      <c r="B32" s="4">
        <f>IF(ISBLANK('Risicoanalyse T'!C32),"--",'Risicoanalyse T'!C32)</f>
        <v>2</v>
      </c>
      <c r="C32" s="117">
        <f>IF(ISBLANK('Risicoanalyse T'!BM32),"--",'Risicoanalyse T'!BM32)</f>
        <v>354</v>
      </c>
      <c r="D32" s="291">
        <v>0.33</v>
      </c>
      <c r="E32" s="4">
        <f t="shared" si="0"/>
        <v>0.66</v>
      </c>
      <c r="F32" s="153">
        <v>18</v>
      </c>
      <c r="G32" s="4">
        <f t="shared" si="1"/>
        <v>11.88</v>
      </c>
    </row>
    <row r="33" spans="1:7" x14ac:dyDescent="0.25">
      <c r="A33" s="94" t="str">
        <f>IF(ISBLANK('Risicoanalyse T'!B33),"--",'Risicoanalyse T'!B33)</f>
        <v>5. Kunststofverwerkende industrie (verwerking thermoplasten)</v>
      </c>
      <c r="B33" s="4">
        <f>IF(ISBLANK('Risicoanalyse T'!C33),"--",'Risicoanalyse T'!C33)</f>
        <v>1</v>
      </c>
      <c r="C33" s="117">
        <f>IF(ISBLANK('Risicoanalyse T'!BM33),"--",'Risicoanalyse T'!BM33)</f>
        <v>360</v>
      </c>
      <c r="D33" s="291">
        <v>0.33</v>
      </c>
      <c r="E33" s="4">
        <f t="shared" si="0"/>
        <v>0.33</v>
      </c>
      <c r="F33" s="153">
        <v>18</v>
      </c>
      <c r="G33" s="4">
        <f t="shared" si="1"/>
        <v>5.94</v>
      </c>
    </row>
    <row r="34" spans="1:7" x14ac:dyDescent="0.25">
      <c r="A34" s="94" t="str">
        <f>IF(ISBLANK('Risicoanalyse T'!B34),"--",'Risicoanalyse T'!B34)</f>
        <v>6. Hout industrie</v>
      </c>
      <c r="B34" s="4">
        <f>IF(ISBLANK('Risicoanalyse T'!C34),"--",'Risicoanalyse T'!C34)</f>
        <v>0</v>
      </c>
      <c r="C34" s="117">
        <f>IF(ISBLANK('Risicoanalyse T'!BM34),"--",'Risicoanalyse T'!BM34)</f>
        <v>369</v>
      </c>
      <c r="D34" s="291">
        <v>0.33</v>
      </c>
      <c r="E34" s="4">
        <f t="shared" si="0"/>
        <v>0</v>
      </c>
      <c r="F34" s="153">
        <v>18</v>
      </c>
      <c r="G34" s="4">
        <f t="shared" si="1"/>
        <v>0</v>
      </c>
    </row>
    <row r="35" spans="1:7" x14ac:dyDescent="0.25">
      <c r="A35" s="94" t="str">
        <f>IF(ISBLANK('Risicoanalyse T'!B35),"--",'Risicoanalyse T'!B35)</f>
        <v>7. Keramische industrie</v>
      </c>
      <c r="B35" s="4">
        <f>IF(ISBLANK('Risicoanalyse T'!C35),"--",'Risicoanalyse T'!C35)</f>
        <v>0</v>
      </c>
      <c r="C35" s="117">
        <f>IF(ISBLANK('Risicoanalyse T'!BM35),"--",'Risicoanalyse T'!BM35)</f>
        <v>369</v>
      </c>
      <c r="D35" s="291">
        <v>0.33</v>
      </c>
      <c r="E35" s="4">
        <f t="shared" si="0"/>
        <v>0</v>
      </c>
      <c r="F35" s="153">
        <v>18</v>
      </c>
      <c r="G35" s="4">
        <f t="shared" si="1"/>
        <v>0</v>
      </c>
    </row>
    <row r="36" spans="1:7" x14ac:dyDescent="0.25">
      <c r="A36" s="94" t="str">
        <f>IF(ISBLANK('Risicoanalyse T'!B36),"--",'Risicoanalyse T'!B36)</f>
        <v>8. Voedingsmiddelen industrie</v>
      </c>
      <c r="B36" s="4">
        <f>IF(ISBLANK('Risicoanalyse T'!C36),"--",'Risicoanalyse T'!C36)</f>
        <v>2</v>
      </c>
      <c r="C36" s="117">
        <f>IF(ISBLANK('Risicoanalyse T'!BM36),"--",'Risicoanalyse T'!BM36)</f>
        <v>357</v>
      </c>
      <c r="D36" s="291">
        <v>0.33</v>
      </c>
      <c r="E36" s="4">
        <f t="shared" si="0"/>
        <v>0.66</v>
      </c>
      <c r="F36" s="153">
        <v>18</v>
      </c>
      <c r="G36" s="4">
        <f t="shared" si="1"/>
        <v>11.88</v>
      </c>
    </row>
    <row r="37" spans="1:7" x14ac:dyDescent="0.25">
      <c r="A37" s="94" t="str">
        <f>IF(ISBLANK('Risicoanalyse T'!B37),"--",'Risicoanalyse T'!B37)</f>
        <v>9. Textiel industrie</v>
      </c>
      <c r="B37" s="4">
        <f>IF(ISBLANK('Risicoanalyse T'!C37),"--",'Risicoanalyse T'!C37)</f>
        <v>0</v>
      </c>
      <c r="C37" s="117">
        <f>IF(ISBLANK('Risicoanalyse T'!BM37),"--",'Risicoanalyse T'!BM37)</f>
        <v>345</v>
      </c>
      <c r="D37" s="291">
        <v>0.33</v>
      </c>
      <c r="E37" s="4">
        <f t="shared" si="0"/>
        <v>0</v>
      </c>
      <c r="F37" s="153">
        <v>18</v>
      </c>
      <c r="G37" s="4">
        <f t="shared" si="1"/>
        <v>0</v>
      </c>
    </row>
    <row r="38" spans="1:7" x14ac:dyDescent="0.25">
      <c r="A38" s="94" t="str">
        <f>IF(ISBLANK('Risicoanalyse T'!B38),"--",'Risicoanalyse T'!B38)</f>
        <v>10. Papier industrie</v>
      </c>
      <c r="B38" s="4">
        <f>IF(ISBLANK('Risicoanalyse T'!C38),"--",'Risicoanalyse T'!C38)</f>
        <v>1</v>
      </c>
      <c r="C38" s="117">
        <f>IF(ISBLANK('Risicoanalyse T'!BM38),"--",'Risicoanalyse T'!BM38)</f>
        <v>408</v>
      </c>
      <c r="D38" s="291">
        <v>0.5</v>
      </c>
      <c r="E38" s="4">
        <f t="shared" si="0"/>
        <v>0.5</v>
      </c>
      <c r="F38" s="153">
        <v>18</v>
      </c>
      <c r="G38" s="4">
        <f t="shared" si="1"/>
        <v>9</v>
      </c>
    </row>
    <row r="39" spans="1:7" x14ac:dyDescent="0.25">
      <c r="A39" s="94" t="str">
        <f>IF(ISBLANK('Risicoanalyse T'!B39),"--",'Risicoanalyse T'!B39)</f>
        <v>11. Energie industrie</v>
      </c>
      <c r="B39" s="4">
        <f>IF(ISBLANK('Risicoanalyse T'!C39),"--",'Risicoanalyse T'!C39)</f>
        <v>1</v>
      </c>
      <c r="C39" s="117">
        <f>IF(ISBLANK('Risicoanalyse T'!BM39),"--",'Risicoanalyse T'!BM39)</f>
        <v>342</v>
      </c>
      <c r="D39" s="291">
        <v>0.33</v>
      </c>
      <c r="E39" s="4">
        <f t="shared" si="0"/>
        <v>0.33</v>
      </c>
      <c r="F39" s="153">
        <v>18</v>
      </c>
      <c r="G39" s="4">
        <f t="shared" si="1"/>
        <v>5.94</v>
      </c>
    </row>
    <row r="40" spans="1:7" x14ac:dyDescent="0.25">
      <c r="A40" s="94" t="str">
        <f>IF(ISBLANK('Risicoanalyse T'!B40),"--",'Risicoanalyse T'!B40)</f>
        <v>12. Grafische industrie</v>
      </c>
      <c r="B40" s="4">
        <f>IF(ISBLANK('Risicoanalyse T'!C40),"--",'Risicoanalyse T'!C40)</f>
        <v>0</v>
      </c>
      <c r="C40" s="117">
        <f>IF(ISBLANK('Risicoanalyse T'!BM40),"--",'Risicoanalyse T'!BM40)</f>
        <v>345</v>
      </c>
      <c r="D40" s="291">
        <v>0.33</v>
      </c>
      <c r="E40" s="4">
        <f t="shared" si="0"/>
        <v>0</v>
      </c>
      <c r="F40" s="153">
        <v>18</v>
      </c>
      <c r="G40" s="4">
        <f t="shared" si="1"/>
        <v>0</v>
      </c>
    </row>
    <row r="41" spans="1:7" x14ac:dyDescent="0.25">
      <c r="A41" s="94" t="str">
        <f>IF(ISBLANK('Risicoanalyse T'!B41),"--",'Risicoanalyse T'!B41)</f>
        <v>13. Koolelektroden industrie</v>
      </c>
      <c r="B41" s="4">
        <f>IF(ISBLANK('Risicoanalyse T'!C41),"--",'Risicoanalyse T'!C41)</f>
        <v>0</v>
      </c>
      <c r="C41" s="117">
        <f>IF(ISBLANK('Risicoanalyse T'!BM41),"--",'Risicoanalyse T'!BM41)</f>
        <v>402</v>
      </c>
      <c r="D41" s="291">
        <v>0.5</v>
      </c>
      <c r="E41" s="4">
        <f t="shared" si="0"/>
        <v>0</v>
      </c>
      <c r="F41" s="153">
        <v>18</v>
      </c>
      <c r="G41" s="4">
        <f t="shared" si="1"/>
        <v>0</v>
      </c>
    </row>
    <row r="42" spans="1:7" x14ac:dyDescent="0.25">
      <c r="A42" s="94" t="str">
        <f>IF(ISBLANK('Risicoanalyse T'!B42),"--",'Risicoanalyse T'!B42)</f>
        <v>14.Glastuinbouw en open teelt</v>
      </c>
      <c r="B42" s="4">
        <f>IF(ISBLANK('Risicoanalyse T'!C42),"--",'Risicoanalyse T'!C42)</f>
        <v>0</v>
      </c>
      <c r="C42" s="117">
        <f>IF(ISBLANK('Risicoanalyse T'!BM42),"--",'Risicoanalyse T'!BM42)</f>
        <v>279</v>
      </c>
      <c r="D42" s="291">
        <v>0.33</v>
      </c>
      <c r="E42" s="4">
        <f t="shared" si="0"/>
        <v>0</v>
      </c>
      <c r="F42" s="153">
        <v>18</v>
      </c>
      <c r="G42" s="4">
        <f t="shared" si="1"/>
        <v>0</v>
      </c>
    </row>
    <row r="43" spans="1:7" x14ac:dyDescent="0.25">
      <c r="A43" s="94" t="str">
        <f>IF(ISBLANK('Risicoanalyse T'!B43),"--",'Risicoanalyse T'!B43)</f>
        <v>15. Veehouderijen, aanwezigheid van dieren</v>
      </c>
      <c r="B43" s="4">
        <f>IF(ISBLANK('Risicoanalyse T'!C43),"--",'Risicoanalyse T'!C43)</f>
        <v>0</v>
      </c>
      <c r="C43" s="117">
        <f>IF(ISBLANK('Risicoanalyse T'!BM43),"--",'Risicoanalyse T'!BM43)</f>
        <v>303</v>
      </c>
      <c r="D43" s="291">
        <v>0.33</v>
      </c>
      <c r="E43" s="4">
        <f t="shared" si="0"/>
        <v>0</v>
      </c>
      <c r="F43" s="153">
        <v>18</v>
      </c>
      <c r="G43" s="4">
        <f t="shared" si="1"/>
        <v>0</v>
      </c>
    </row>
    <row r="44" spans="1:7" x14ac:dyDescent="0.25">
      <c r="A44" s="94" t="str">
        <f>IF(ISBLANK('Risicoanalyse T'!B44),"--",'Risicoanalyse T'!B44)</f>
        <v>16. Champignonkwekerijen</v>
      </c>
      <c r="B44" s="4">
        <f>IF(ISBLANK('Risicoanalyse T'!C44),"--",'Risicoanalyse T'!C44)</f>
        <v>0</v>
      </c>
      <c r="C44" s="117">
        <f>IF(ISBLANK('Risicoanalyse T'!BM44),"--",'Risicoanalyse T'!BM44)</f>
        <v>351</v>
      </c>
      <c r="D44" s="291">
        <v>0.33</v>
      </c>
      <c r="E44" s="4">
        <f t="shared" si="0"/>
        <v>0</v>
      </c>
      <c r="F44" s="153">
        <v>18</v>
      </c>
      <c r="G44" s="4">
        <f t="shared" si="1"/>
        <v>0</v>
      </c>
    </row>
    <row r="45" spans="1:7" x14ac:dyDescent="0.25">
      <c r="A45" s="94" t="str">
        <f>IF(ISBLANK('Risicoanalyse T'!B45),"--",'Risicoanalyse T'!B45)</f>
        <v>17. Loonwerkers</v>
      </c>
      <c r="B45" s="4">
        <f>IF(ISBLANK('Risicoanalyse T'!C45),"--",'Risicoanalyse T'!C45)</f>
        <v>0</v>
      </c>
      <c r="C45" s="117">
        <f>IF(ISBLANK('Risicoanalyse T'!BM45),"--",'Risicoanalyse T'!BM45)</f>
        <v>464</v>
      </c>
      <c r="D45" s="291">
        <v>0.5</v>
      </c>
      <c r="E45" s="4">
        <f t="shared" si="0"/>
        <v>0</v>
      </c>
      <c r="F45" s="153">
        <v>18</v>
      </c>
      <c r="G45" s="4">
        <f t="shared" si="1"/>
        <v>0</v>
      </c>
    </row>
    <row r="46" spans="1:7" x14ac:dyDescent="0.25">
      <c r="A46" s="94" t="str">
        <f>IF(ISBLANK('Risicoanalyse T'!B46),"--",'Risicoanalyse T'!B46)</f>
        <v>18. Groothandel in voedingsmiddelen</v>
      </c>
      <c r="B46" s="4">
        <f>IF(ISBLANK('Risicoanalyse T'!C46),"--",'Risicoanalyse T'!C46)</f>
        <v>0</v>
      </c>
      <c r="C46" s="117">
        <f>IF(ISBLANK('Risicoanalyse T'!BM46),"--",'Risicoanalyse T'!BM46)</f>
        <v>342</v>
      </c>
      <c r="D46" s="291">
        <v>0.33</v>
      </c>
      <c r="E46" s="4">
        <f t="shared" si="0"/>
        <v>0</v>
      </c>
      <c r="F46" s="153">
        <v>18</v>
      </c>
      <c r="G46" s="4">
        <f t="shared" si="1"/>
        <v>0</v>
      </c>
    </row>
    <row r="47" spans="1:7" x14ac:dyDescent="0.25">
      <c r="A47" s="94" t="str">
        <f>IF(ISBLANK('Risicoanalyse T'!B47),"--",'Risicoanalyse T'!B47)</f>
        <v>19. Horeca, sport- en recreatie-inrichtingen</v>
      </c>
      <c r="B47" s="4">
        <f>IF(ISBLANK('Risicoanalyse T'!C47),"--",'Risicoanalyse T'!C47)</f>
        <v>0</v>
      </c>
      <c r="C47" s="117">
        <f>IF(ISBLANK('Risicoanalyse T'!BM47),"--",'Risicoanalyse T'!BM47)</f>
        <v>393</v>
      </c>
      <c r="D47" s="291">
        <v>0.33</v>
      </c>
      <c r="E47" s="4">
        <f t="shared" si="0"/>
        <v>0</v>
      </c>
      <c r="F47" s="153">
        <v>18</v>
      </c>
      <c r="G47" s="4">
        <f t="shared" si="1"/>
        <v>0</v>
      </c>
    </row>
    <row r="48" spans="1:7" x14ac:dyDescent="0.25">
      <c r="A48" s="94" t="str">
        <f>IF(ISBLANK('Risicoanalyse T'!B48),"--",'Risicoanalyse T'!B48)</f>
        <v>20. Herstelinrichtingen voor voer- , vaar- en vliegtuigen</v>
      </c>
      <c r="B48" s="4">
        <f>IF(ISBLANK('Risicoanalyse T'!C48),"--",'Risicoanalyse T'!C48)</f>
        <v>1</v>
      </c>
      <c r="C48" s="117">
        <f>IF(ISBLANK('Risicoanalyse T'!BM48),"--",'Risicoanalyse T'!BM48)</f>
        <v>366</v>
      </c>
      <c r="D48" s="291">
        <v>0.33</v>
      </c>
      <c r="E48" s="4">
        <f t="shared" si="0"/>
        <v>0.33</v>
      </c>
      <c r="F48" s="153">
        <v>18</v>
      </c>
      <c r="G48" s="4">
        <f t="shared" si="1"/>
        <v>5.94</v>
      </c>
    </row>
    <row r="49" spans="1:7" x14ac:dyDescent="0.25">
      <c r="A49" s="94" t="str">
        <f>IF(ISBLANK('Risicoanalyse T'!B49),"--",'Risicoanalyse T'!B49)</f>
        <v>21. Schietbanen</v>
      </c>
      <c r="B49" s="4">
        <f>IF(ISBLANK('Risicoanalyse T'!C49),"--",'Risicoanalyse T'!C49)</f>
        <v>0</v>
      </c>
      <c r="C49" s="117">
        <f>IF(ISBLANK('Risicoanalyse T'!BM49),"--",'Risicoanalyse T'!BM49)</f>
        <v>315</v>
      </c>
      <c r="D49" s="291">
        <v>0.33</v>
      </c>
      <c r="E49" s="4">
        <f t="shared" si="0"/>
        <v>0</v>
      </c>
      <c r="F49" s="153">
        <v>18</v>
      </c>
      <c r="G49" s="4">
        <f t="shared" si="1"/>
        <v>0</v>
      </c>
    </row>
    <row r="50" spans="1:7" ht="25.5" x14ac:dyDescent="0.25">
      <c r="A50" s="94" t="str">
        <f>IF(ISBLANK('Risicoanalyse T'!B50),"--",'Risicoanalyse T'!B50)</f>
        <v>22. (Niet academische) ziekenhuizen, verpleegtehuizen en medische zorginstellingen</v>
      </c>
      <c r="B50" s="4">
        <f>IF(ISBLANK('Risicoanalyse T'!C50),"--",'Risicoanalyse T'!C50)</f>
        <v>1</v>
      </c>
      <c r="C50" s="117">
        <f>IF(ISBLANK('Risicoanalyse T'!BM50),"--",'Risicoanalyse T'!BM50)</f>
        <v>381</v>
      </c>
      <c r="D50" s="291">
        <v>0.33</v>
      </c>
      <c r="E50" s="4">
        <f t="shared" si="0"/>
        <v>0.33</v>
      </c>
      <c r="F50" s="153">
        <v>18</v>
      </c>
      <c r="G50" s="4">
        <f t="shared" si="1"/>
        <v>5.94</v>
      </c>
    </row>
    <row r="51" spans="1:7" x14ac:dyDescent="0.25">
      <c r="A51" s="94" t="str">
        <f>IF(ISBLANK('Risicoanalyse T'!B51),"--",'Risicoanalyse T'!B51)</f>
        <v>23. Spoorwegemplacement</v>
      </c>
      <c r="B51" s="4">
        <f>IF(ISBLANK('Risicoanalyse T'!C51),"--",'Risicoanalyse T'!C51)</f>
        <v>1</v>
      </c>
      <c r="C51" s="117">
        <f>IF(ISBLANK('Risicoanalyse T'!BM51),"--",'Risicoanalyse T'!BM51)</f>
        <v>500</v>
      </c>
      <c r="D51" s="291">
        <v>0.5</v>
      </c>
      <c r="E51" s="4">
        <f t="shared" si="0"/>
        <v>0.5</v>
      </c>
      <c r="F51" s="153">
        <v>18</v>
      </c>
      <c r="G51" s="4">
        <f t="shared" si="1"/>
        <v>9</v>
      </c>
    </row>
    <row r="52" spans="1:7" ht="25.5" x14ac:dyDescent="0.25">
      <c r="A52" s="94" t="str">
        <f>IF(ISBLANK('Risicoanalyse T'!B52),"--",'Risicoanalyse T'!B52)</f>
        <v>24. Reinigingsbedrijven voor drukhouders, insluitsystemen, ketels, vaten, mobiele tanks, tankauto's, tank- of bulkcontainers</v>
      </c>
      <c r="B52" s="4">
        <f>IF(ISBLANK('Risicoanalyse T'!C52),"--",'Risicoanalyse T'!C52)</f>
        <v>0</v>
      </c>
      <c r="C52" s="117">
        <f>IF(ISBLANK('Risicoanalyse T'!BM52),"--",'Risicoanalyse T'!BM52)</f>
        <v>360</v>
      </c>
      <c r="D52" s="291">
        <v>0.33</v>
      </c>
      <c r="E52" s="4">
        <f t="shared" si="0"/>
        <v>0</v>
      </c>
      <c r="F52" s="153">
        <v>18</v>
      </c>
      <c r="G52" s="4">
        <f t="shared" si="1"/>
        <v>0</v>
      </c>
    </row>
    <row r="53" spans="1:7" x14ac:dyDescent="0.25">
      <c r="A53" s="94" t="str">
        <f>IF(ISBLANK('Risicoanalyse T'!B53),"--",'Risicoanalyse T'!B53)</f>
        <v>25. Oefencentra brandbestrijdingstechnieken</v>
      </c>
      <c r="B53" s="4">
        <f>IF(ISBLANK('Risicoanalyse T'!C53),"--",'Risicoanalyse T'!C53)</f>
        <v>0</v>
      </c>
      <c r="C53" s="117">
        <f>IF(ISBLANK('Risicoanalyse T'!BM53),"--",'Risicoanalyse T'!BM53)</f>
        <v>351</v>
      </c>
      <c r="D53" s="291">
        <v>0.33</v>
      </c>
      <c r="E53" s="4">
        <f t="shared" si="0"/>
        <v>0</v>
      </c>
      <c r="F53" s="153">
        <v>18</v>
      </c>
      <c r="G53" s="4">
        <f t="shared" si="1"/>
        <v>0</v>
      </c>
    </row>
    <row r="54" spans="1:7" x14ac:dyDescent="0.25">
      <c r="A54" s="94" t="str">
        <f>IF(ISBLANK('Risicoanalyse T'!B54),"--",'Risicoanalyse T'!B54)</f>
        <v>26. Laboratoria/onderzoeksruimten</v>
      </c>
      <c r="B54" s="4">
        <f>IF(ISBLANK('Risicoanalyse T'!C54),"--",'Risicoanalyse T'!C54)</f>
        <v>0</v>
      </c>
      <c r="C54" s="117">
        <f>IF(ISBLANK('Risicoanalyse T'!BM54),"--",'Risicoanalyse T'!BM54)</f>
        <v>345</v>
      </c>
      <c r="D54" s="291">
        <v>0.33</v>
      </c>
      <c r="E54" s="4">
        <f t="shared" si="0"/>
        <v>0</v>
      </c>
      <c r="F54" s="153">
        <v>18</v>
      </c>
      <c r="G54" s="4">
        <f t="shared" si="1"/>
        <v>0</v>
      </c>
    </row>
    <row r="55" spans="1:7" x14ac:dyDescent="0.25">
      <c r="A55" s="94" t="str">
        <f>IF(ISBLANK('Risicoanalyse T'!B55),"--",'Risicoanalyse T'!B55)</f>
        <v>27. Havensector</v>
      </c>
      <c r="B55" s="4">
        <f>IF(ISBLANK('Risicoanalyse T'!C55),"--",'Risicoanalyse T'!C55)</f>
        <v>0</v>
      </c>
      <c r="C55" s="117">
        <f>IF(ISBLANK('Risicoanalyse T'!BM55),"--",'Risicoanalyse T'!BM55)</f>
        <v>408</v>
      </c>
      <c r="D55" s="291">
        <v>0.5</v>
      </c>
      <c r="E55" s="4">
        <f t="shared" si="0"/>
        <v>0</v>
      </c>
      <c r="F55" s="153">
        <v>18</v>
      </c>
      <c r="G55" s="4">
        <f t="shared" si="1"/>
        <v>0</v>
      </c>
    </row>
    <row r="56" spans="1:7" x14ac:dyDescent="0.25">
      <c r="A56" s="94" t="str">
        <f>IF(ISBLANK('Risicoanalyse T'!B56),"--",'Risicoanalyse T'!B56)</f>
        <v>28. Defensie</v>
      </c>
      <c r="B56" s="4">
        <f>IF(ISBLANK('Risicoanalyse T'!C56),"--",'Risicoanalyse T'!C56)</f>
        <v>0</v>
      </c>
      <c r="C56" s="117">
        <f>IF(ISBLANK('Risicoanalyse T'!BM56),"--",'Risicoanalyse T'!BM56)</f>
        <v>500</v>
      </c>
      <c r="D56" s="291">
        <v>0.5</v>
      </c>
      <c r="E56" s="4">
        <f t="shared" si="0"/>
        <v>0</v>
      </c>
      <c r="F56" s="153">
        <v>18</v>
      </c>
      <c r="G56" s="4">
        <f t="shared" si="1"/>
        <v>0</v>
      </c>
    </row>
    <row r="57" spans="1:7" x14ac:dyDescent="0.25">
      <c r="A57" s="94" t="str">
        <f>IF(ISBLANK('Risicoanalyse T'!B57),"--",'Risicoanalyse T'!B57)</f>
        <v>29. Aanwezigheid van vluchtige stoffen, preparaten of producten</v>
      </c>
      <c r="B57" s="4">
        <f>IF(ISBLANK('Risicoanalyse T'!C57),"--",'Risicoanalyse T'!C57)</f>
        <v>0</v>
      </c>
      <c r="C57" s="117">
        <f>IF(ISBLANK('Risicoanalyse T'!BM57),"--",'Risicoanalyse T'!BM57)</f>
        <v>393</v>
      </c>
      <c r="D57" s="291">
        <v>0.33</v>
      </c>
      <c r="E57" s="4">
        <f t="shared" si="0"/>
        <v>0</v>
      </c>
      <c r="F57" s="153">
        <v>18</v>
      </c>
      <c r="G57" s="4">
        <f t="shared" si="1"/>
        <v>0</v>
      </c>
    </row>
    <row r="58" spans="1:7" x14ac:dyDescent="0.25">
      <c r="A58" s="94" t="str">
        <f>IF(ISBLANK('Risicoanalyse T'!B58),"--",'Risicoanalyse T'!B58)</f>
        <v>30. Aanwezigheid van ontplofbare stoffen, preparaten of producten</v>
      </c>
      <c r="B58" s="4">
        <f>IF(ISBLANK('Risicoanalyse T'!C58),"--",'Risicoanalyse T'!C58)</f>
        <v>0</v>
      </c>
      <c r="C58" s="117">
        <f>IF(ISBLANK('Risicoanalyse T'!BM58),"--",'Risicoanalyse T'!BM58)</f>
        <v>357</v>
      </c>
      <c r="D58" s="291">
        <v>0.33</v>
      </c>
      <c r="E58" s="4">
        <f t="shared" si="0"/>
        <v>0</v>
      </c>
      <c r="F58" s="153">
        <v>18</v>
      </c>
      <c r="G58" s="4">
        <f t="shared" si="1"/>
        <v>0</v>
      </c>
    </row>
    <row r="59" spans="1:7" x14ac:dyDescent="0.25">
      <c r="A59" s="94" t="str">
        <f>IF(ISBLANK('Risicoanalyse T'!B59),"--",'Risicoanalyse T'!B59)</f>
        <v>31. Aanwezigheid van gevaarlijke stoffen, preparaten of producten</v>
      </c>
      <c r="B59" s="4">
        <f>IF(ISBLANK('Risicoanalyse T'!C59),"--",'Risicoanalyse T'!C59)</f>
        <v>3</v>
      </c>
      <c r="C59" s="117">
        <f>IF(ISBLANK('Risicoanalyse T'!BM59),"--",'Risicoanalyse T'!BM59)</f>
        <v>369</v>
      </c>
      <c r="D59" s="291">
        <v>0.33</v>
      </c>
      <c r="E59" s="4">
        <f t="shared" si="0"/>
        <v>0.99</v>
      </c>
      <c r="F59" s="153">
        <v>18</v>
      </c>
      <c r="G59" s="4">
        <f t="shared" si="1"/>
        <v>17.82</v>
      </c>
    </row>
    <row r="60" spans="1:7" ht="25.5" x14ac:dyDescent="0.25">
      <c r="A60" s="94" t="str">
        <f>IF(ISBLANK('Risicoanalyse T'!B60),"--",'Risicoanalyse T'!B60)</f>
        <v>32. Aanwezigheid van zeer licht ontvlambare, licht ontvlambare, ontvlambare of brandbare vloeistoffen</v>
      </c>
      <c r="B60" s="4">
        <f>IF(ISBLANK('Risicoanalyse T'!C60),"--",'Risicoanalyse T'!C60)</f>
        <v>7</v>
      </c>
      <c r="C60" s="117">
        <f>IF(ISBLANK('Risicoanalyse T'!BM60),"--",'Risicoanalyse T'!BM60)</f>
        <v>381</v>
      </c>
      <c r="D60" s="291">
        <v>0.33</v>
      </c>
      <c r="E60" s="4">
        <f t="shared" si="0"/>
        <v>2.31</v>
      </c>
      <c r="F60" s="153">
        <v>18</v>
      </c>
      <c r="G60" s="4">
        <f t="shared" si="1"/>
        <v>41.58</v>
      </c>
    </row>
    <row r="61" spans="1:7" x14ac:dyDescent="0.25">
      <c r="A61" s="94" t="str">
        <f>IF(ISBLANK('Risicoanalyse T'!B61),"--",'Risicoanalyse T'!B61)</f>
        <v>33. Aanwezigheid van harsen, dierlijke of plantaardige oliën en vetten</v>
      </c>
      <c r="B61" s="4">
        <f>IF(ISBLANK('Risicoanalyse T'!C61),"--",'Risicoanalyse T'!C61)</f>
        <v>0</v>
      </c>
      <c r="C61" s="117">
        <f>IF(ISBLANK('Risicoanalyse T'!BM61),"--",'Risicoanalyse T'!BM61)</f>
        <v>333</v>
      </c>
      <c r="D61" s="291">
        <v>0.33</v>
      </c>
      <c r="E61" s="4">
        <f t="shared" si="0"/>
        <v>0</v>
      </c>
      <c r="F61" s="153">
        <v>18</v>
      </c>
      <c r="G61" s="4">
        <f t="shared" si="1"/>
        <v>0</v>
      </c>
    </row>
    <row r="62" spans="1:7" ht="25.5" x14ac:dyDescent="0.25">
      <c r="A62" s="94" t="str">
        <f>IF(ISBLANK('Risicoanalyse T'!B62),"--",'Risicoanalyse T'!B62)</f>
        <v>34. Aanwezigheid van dierlijke meststoffen, organische meststoffen, anorganische meststoffen of nitraathoudende meststoffen.</v>
      </c>
      <c r="B62" s="4">
        <f>IF(ISBLANK('Risicoanalyse T'!C62),"--",'Risicoanalyse T'!C62)</f>
        <v>0</v>
      </c>
      <c r="C62" s="117">
        <f>IF(ISBLANK('Risicoanalyse T'!BM62),"--",'Risicoanalyse T'!BM62)</f>
        <v>363</v>
      </c>
      <c r="D62" s="291">
        <v>0.33</v>
      </c>
      <c r="E62" s="4">
        <f t="shared" si="0"/>
        <v>0</v>
      </c>
      <c r="F62" s="153">
        <v>18</v>
      </c>
      <c r="G62" s="4">
        <f t="shared" si="1"/>
        <v>0</v>
      </c>
    </row>
    <row r="63" spans="1:7" ht="76.5" x14ac:dyDescent="0.25">
      <c r="A63" s="94" t="str">
        <f>IF(ISBLANK('Risicoanalyse T'!B63),"--",'Risicoanalyse T'!B63)</f>
        <v>35. Aanwezigheid van keramische producten, bak-, sier-, bestratingsstenen, dakpannen, porselein, aardewerk, kalkzandsteen, cement, cementmortel, cementwaren, kalk, betonmortel, betonwaren, ertsen, mineralen, derivaten van ertsen of mineralen, minerale producten, mergel, asbest, asbesthoudende producten, glas, glazen voorwerpen, asfalt, asfalthoudende producten, steen, gesteente, stenen voorwerpen (niet zijnde puin), zand, grind, grond.</v>
      </c>
      <c r="B63" s="4">
        <f>IF(ISBLANK('Risicoanalyse T'!C63),"--",'Risicoanalyse T'!C63)</f>
        <v>5</v>
      </c>
      <c r="C63" s="117">
        <f>IF(ISBLANK('Risicoanalyse T'!BM63),"--",'Risicoanalyse T'!BM63)</f>
        <v>300</v>
      </c>
      <c r="D63" s="291">
        <v>0.33</v>
      </c>
      <c r="E63" s="4">
        <f t="shared" si="0"/>
        <v>1.6500000000000001</v>
      </c>
      <c r="F63" s="153">
        <v>18</v>
      </c>
      <c r="G63" s="4">
        <f t="shared" si="1"/>
        <v>29.700000000000003</v>
      </c>
    </row>
    <row r="64" spans="1:7" x14ac:dyDescent="0.25">
      <c r="A64" s="26" t="str">
        <f>IF(ISBLANK('Risicoanalyse T'!B64),"--",'Risicoanalyse T'!B64)</f>
        <v>Hercontroles (worden automatisch berekend)</v>
      </c>
      <c r="B64" s="4">
        <f>E65*D64</f>
        <v>2.1160000000000005</v>
      </c>
      <c r="C64" s="4"/>
      <c r="D64" s="292">
        <v>0.2</v>
      </c>
      <c r="E64" s="4"/>
      <c r="F64" s="4">
        <v>5</v>
      </c>
      <c r="G64" s="4">
        <f>B64*F64</f>
        <v>10.580000000000002</v>
      </c>
    </row>
    <row r="65" spans="1:8" x14ac:dyDescent="0.25">
      <c r="A65" s="182" t="s">
        <v>130</v>
      </c>
      <c r="B65" s="113">
        <f>SUM(B29:B64)</f>
        <v>32.116</v>
      </c>
      <c r="C65" s="113"/>
      <c r="D65" s="177"/>
      <c r="E65" s="113">
        <f>SUM(E29:E64)</f>
        <v>10.580000000000002</v>
      </c>
      <c r="F65" s="113"/>
      <c r="G65" s="113">
        <f>SUM(G29:G64)</f>
        <v>201.02</v>
      </c>
    </row>
    <row r="66" spans="1:8" x14ac:dyDescent="0.25">
      <c r="C66" s="120"/>
      <c r="D66" s="121"/>
      <c r="E66" s="120"/>
      <c r="F66" s="100"/>
      <c r="G66" s="120"/>
    </row>
    <row r="67" spans="1:8" x14ac:dyDescent="0.25">
      <c r="A67" s="183" t="str">
        <f>IF(ISBLANK('Risicoanalyse T'!B67),"--",'Risicoanalyse T'!B67)</f>
        <v>Toezicht bij niet verg.plichtige inrichtingen</v>
      </c>
      <c r="B67" s="122" t="str">
        <f>IF(ISBLANK('Risicoanalyse T'!C67),"--",'Risicoanalyse T'!C67)</f>
        <v>Aantal</v>
      </c>
      <c r="C67" s="117" t="str">
        <f>IF(ISBLANK('Risicoanalyse T'!BM67),"--",'Risicoanalyse T'!BM67)</f>
        <v>Totaalscore</v>
      </c>
      <c r="D67" s="129"/>
      <c r="E67" s="135"/>
      <c r="F67" s="130"/>
      <c r="G67" s="136"/>
      <c r="H67" s="203" t="s">
        <v>562</v>
      </c>
    </row>
    <row r="68" spans="1:8" x14ac:dyDescent="0.25">
      <c r="A68" s="94" t="str">
        <f>IF(ISBLANK('Risicoanalyse T'!B68),"--",'Risicoanalyse T'!B68)</f>
        <v>1. Installaties</v>
      </c>
      <c r="B68" s="4">
        <f>IF(ISBLANK('Risicoanalyse T'!C68),"--",'Risicoanalyse T'!C68)</f>
        <v>358</v>
      </c>
      <c r="C68" s="92">
        <f>IF(ISBLANK('Risicoanalyse T'!BM68),"--",'Risicoanalyse T'!BM68)</f>
        <v>249</v>
      </c>
      <c r="D68" s="291">
        <v>0</v>
      </c>
      <c r="E68" s="153">
        <f t="shared" si="0"/>
        <v>0</v>
      </c>
      <c r="F68" s="153">
        <v>12</v>
      </c>
      <c r="G68" s="153">
        <f t="shared" si="1"/>
        <v>0</v>
      </c>
      <c r="H68" s="203" t="s">
        <v>564</v>
      </c>
    </row>
    <row r="69" spans="1:8" ht="25.5" x14ac:dyDescent="0.25">
      <c r="A69" s="94" t="str">
        <f>IF(ISBLANK('Risicoanalyse T'!B69),"--",'Risicoanalyse T'!B69)</f>
        <v>2. Afval industrie (opslag en be- en verwerking, inclusief autodemontage, incl. grondopslag)</v>
      </c>
      <c r="B69" s="4">
        <f>IF(ISBLANK('Risicoanalyse T'!C69),"--",'Risicoanalyse T'!C69)</f>
        <v>14</v>
      </c>
      <c r="C69" s="117">
        <f>IF(ISBLANK('Risicoanalyse T'!BM69),"--",'Risicoanalyse T'!BM69)</f>
        <v>468</v>
      </c>
      <c r="D69" s="291">
        <v>0.25</v>
      </c>
      <c r="E69" s="4">
        <f t="shared" si="0"/>
        <v>3.5</v>
      </c>
      <c r="F69" s="153">
        <v>12</v>
      </c>
      <c r="G69" s="4">
        <f t="shared" si="1"/>
        <v>42</v>
      </c>
    </row>
    <row r="70" spans="1:8" x14ac:dyDescent="0.25">
      <c r="A70" s="94" t="str">
        <f>IF(ISBLANK('Risicoanalyse T'!B70),"--",'Risicoanalyse T'!B70)</f>
        <v>3. Afvalwaterzuivering industrie</v>
      </c>
      <c r="B70" s="4">
        <f>IF(ISBLANK('Risicoanalyse T'!C70),"--",'Risicoanalyse T'!C70)</f>
        <v>1</v>
      </c>
      <c r="C70" s="117">
        <f>IF(ISBLANK('Risicoanalyse T'!BM70),"--",'Risicoanalyse T'!BM70)</f>
        <v>309</v>
      </c>
      <c r="D70" s="291">
        <v>0.2</v>
      </c>
      <c r="E70" s="4">
        <f t="shared" si="0"/>
        <v>0.2</v>
      </c>
      <c r="F70" s="153">
        <v>12</v>
      </c>
      <c r="G70" s="4">
        <f t="shared" si="1"/>
        <v>2.4000000000000004</v>
      </c>
    </row>
    <row r="71" spans="1:8" x14ac:dyDescent="0.25">
      <c r="A71" s="94" t="str">
        <f>IF(ISBLANK('Risicoanalyse T'!B71),"--",'Risicoanalyse T'!B71)</f>
        <v>4. Metalektro industrie</v>
      </c>
      <c r="B71" s="4">
        <f>IF(ISBLANK('Risicoanalyse T'!C71),"--",'Risicoanalyse T'!C71)</f>
        <v>46</v>
      </c>
      <c r="C71" s="117">
        <f>IF(ISBLANK('Risicoanalyse T'!BM71),"--",'Risicoanalyse T'!BM71)</f>
        <v>318</v>
      </c>
      <c r="D71" s="291">
        <v>0.2</v>
      </c>
      <c r="E71" s="4">
        <f t="shared" si="0"/>
        <v>9.2000000000000011</v>
      </c>
      <c r="F71" s="153">
        <v>12</v>
      </c>
      <c r="G71" s="4">
        <f t="shared" si="1"/>
        <v>110.4</v>
      </c>
    </row>
    <row r="72" spans="1:8" x14ac:dyDescent="0.25">
      <c r="A72" s="94" t="str">
        <f>IF(ISBLANK('Risicoanalyse T'!B72),"--",'Risicoanalyse T'!B72)</f>
        <v>5. Kunststofverwerkende industrie (verwerking thermoplasten)</v>
      </c>
      <c r="B72" s="4">
        <f>IF(ISBLANK('Risicoanalyse T'!C72),"--",'Risicoanalyse T'!C72)</f>
        <v>7</v>
      </c>
      <c r="C72" s="117">
        <f>IF(ISBLANK('Risicoanalyse T'!BM72),"--",'Risicoanalyse T'!BM72)</f>
        <v>318</v>
      </c>
      <c r="D72" s="291">
        <v>0.2</v>
      </c>
      <c r="E72" s="4">
        <f t="shared" si="0"/>
        <v>1.4000000000000001</v>
      </c>
      <c r="F72" s="153">
        <v>12</v>
      </c>
      <c r="G72" s="4">
        <f t="shared" si="1"/>
        <v>16.8</v>
      </c>
    </row>
    <row r="73" spans="1:8" x14ac:dyDescent="0.25">
      <c r="A73" s="94" t="str">
        <f>IF(ISBLANK('Risicoanalyse T'!B73),"--",'Risicoanalyse T'!B73)</f>
        <v>6. Hout industrie</v>
      </c>
      <c r="B73" s="4">
        <f>IF(ISBLANK('Risicoanalyse T'!C73),"--",'Risicoanalyse T'!C73)</f>
        <v>20</v>
      </c>
      <c r="C73" s="117">
        <f>IF(ISBLANK('Risicoanalyse T'!BM73),"--",'Risicoanalyse T'!BM73)</f>
        <v>357</v>
      </c>
      <c r="D73" s="291">
        <v>0.2</v>
      </c>
      <c r="E73" s="4">
        <f t="shared" si="0"/>
        <v>4</v>
      </c>
      <c r="F73" s="153">
        <v>12</v>
      </c>
      <c r="G73" s="4">
        <f t="shared" si="1"/>
        <v>48</v>
      </c>
    </row>
    <row r="74" spans="1:8" x14ac:dyDescent="0.25">
      <c r="A74" s="94" t="str">
        <f>IF(ISBLANK('Risicoanalyse T'!B74),"--",'Risicoanalyse T'!B74)</f>
        <v>7. Keramische industrie</v>
      </c>
      <c r="B74" s="4">
        <f>IF(ISBLANK('Risicoanalyse T'!C74),"--",'Risicoanalyse T'!C74)</f>
        <v>4</v>
      </c>
      <c r="C74" s="117">
        <f>IF(ISBLANK('Risicoanalyse T'!BM74),"--",'Risicoanalyse T'!BM74)</f>
        <v>333</v>
      </c>
      <c r="D74" s="291">
        <v>0.2</v>
      </c>
      <c r="E74" s="4">
        <f t="shared" si="0"/>
        <v>0.8</v>
      </c>
      <c r="F74" s="153">
        <v>12</v>
      </c>
      <c r="G74" s="4">
        <f t="shared" si="1"/>
        <v>9.6000000000000014</v>
      </c>
    </row>
    <row r="75" spans="1:8" x14ac:dyDescent="0.25">
      <c r="A75" s="94" t="str">
        <f>IF(ISBLANK('Risicoanalyse T'!B75),"--",'Risicoanalyse T'!B75)</f>
        <v>8. Voedingsmiddelen industrie</v>
      </c>
      <c r="B75" s="4">
        <f>IF(ISBLANK('Risicoanalyse T'!C75),"--",'Risicoanalyse T'!C75)</f>
        <v>34</v>
      </c>
      <c r="C75" s="117">
        <f>IF(ISBLANK('Risicoanalyse T'!BM75),"--",'Risicoanalyse T'!BM75)</f>
        <v>324</v>
      </c>
      <c r="D75" s="291">
        <v>0.2</v>
      </c>
      <c r="E75" s="4">
        <f t="shared" si="0"/>
        <v>6.8000000000000007</v>
      </c>
      <c r="F75" s="153">
        <v>12</v>
      </c>
      <c r="G75" s="4">
        <f t="shared" si="1"/>
        <v>81.600000000000009</v>
      </c>
    </row>
    <row r="76" spans="1:8" x14ac:dyDescent="0.25">
      <c r="A76" s="94" t="str">
        <f>IF(ISBLANK('Risicoanalyse T'!B76),"--",'Risicoanalyse T'!B76)</f>
        <v>9. Textiel industrie</v>
      </c>
      <c r="B76" s="4">
        <f>IF(ISBLANK('Risicoanalyse T'!C76),"--",'Risicoanalyse T'!C76)</f>
        <v>4</v>
      </c>
      <c r="C76" s="117">
        <f>IF(ISBLANK('Risicoanalyse T'!BM76),"--",'Risicoanalyse T'!BM76)</f>
        <v>288</v>
      </c>
      <c r="D76" s="291">
        <v>0.2</v>
      </c>
      <c r="E76" s="4">
        <f t="shared" si="0"/>
        <v>0.8</v>
      </c>
      <c r="F76" s="153">
        <v>12</v>
      </c>
      <c r="G76" s="4">
        <f t="shared" si="1"/>
        <v>9.6000000000000014</v>
      </c>
    </row>
    <row r="77" spans="1:8" x14ac:dyDescent="0.25">
      <c r="A77" s="94" t="str">
        <f>IF(ISBLANK('Risicoanalyse T'!B77),"--",'Risicoanalyse T'!B77)</f>
        <v>10. Papier industrie</v>
      </c>
      <c r="B77" s="4">
        <f>IF(ISBLANK('Risicoanalyse T'!C77),"--",'Risicoanalyse T'!C77)</f>
        <v>0</v>
      </c>
      <c r="C77" s="117">
        <f>IF(ISBLANK('Risicoanalyse T'!BM77),"--",'Risicoanalyse T'!BM77)</f>
        <v>324</v>
      </c>
      <c r="D77" s="291">
        <v>0.2</v>
      </c>
      <c r="E77" s="4">
        <f t="shared" si="0"/>
        <v>0</v>
      </c>
      <c r="F77" s="153">
        <v>12</v>
      </c>
      <c r="G77" s="4">
        <f t="shared" si="1"/>
        <v>0</v>
      </c>
    </row>
    <row r="78" spans="1:8" x14ac:dyDescent="0.25">
      <c r="A78" s="94" t="str">
        <f>IF(ISBLANK('Risicoanalyse T'!B78),"--",'Risicoanalyse T'!B78)</f>
        <v>11. Energie industrie</v>
      </c>
      <c r="B78" s="4">
        <f>IF(ISBLANK('Risicoanalyse T'!C78),"--",'Risicoanalyse T'!C78)</f>
        <v>0</v>
      </c>
      <c r="C78" s="117">
        <f>IF(ISBLANK('Risicoanalyse T'!BM78),"--",'Risicoanalyse T'!BM78)</f>
        <v>303</v>
      </c>
      <c r="D78" s="291">
        <v>0.2</v>
      </c>
      <c r="E78" s="4">
        <f t="shared" si="0"/>
        <v>0</v>
      </c>
      <c r="F78" s="153">
        <v>12</v>
      </c>
      <c r="G78" s="4">
        <f t="shared" si="1"/>
        <v>0</v>
      </c>
    </row>
    <row r="79" spans="1:8" x14ac:dyDescent="0.25">
      <c r="A79" s="94" t="str">
        <f>IF(ISBLANK('Risicoanalyse T'!B79),"--",'Risicoanalyse T'!B79)</f>
        <v>12. Grafische industrie</v>
      </c>
      <c r="B79" s="4">
        <f>IF(ISBLANK('Risicoanalyse T'!C79),"--",'Risicoanalyse T'!C79)</f>
        <v>7</v>
      </c>
      <c r="C79" s="117">
        <f>IF(ISBLANK('Risicoanalyse T'!BM79),"--",'Risicoanalyse T'!BM79)</f>
        <v>303</v>
      </c>
      <c r="D79" s="291">
        <v>0.2</v>
      </c>
      <c r="E79" s="4">
        <f t="shared" si="0"/>
        <v>1.4000000000000001</v>
      </c>
      <c r="F79" s="153">
        <v>12</v>
      </c>
      <c r="G79" s="4">
        <f t="shared" si="1"/>
        <v>16.8</v>
      </c>
    </row>
    <row r="80" spans="1:8" x14ac:dyDescent="0.25">
      <c r="A80" s="94" t="str">
        <f>IF(ISBLANK('Risicoanalyse T'!B80),"--",'Risicoanalyse T'!B80)</f>
        <v>13. Koolelektroden industrie</v>
      </c>
      <c r="B80" s="4">
        <f>IF(ISBLANK('Risicoanalyse T'!C80),"--",'Risicoanalyse T'!C80)</f>
        <v>0</v>
      </c>
      <c r="C80" s="117">
        <f>IF(ISBLANK('Risicoanalyse T'!BM80),"--",'Risicoanalyse T'!BM80)</f>
        <v>402</v>
      </c>
      <c r="D80" s="291">
        <v>0.25</v>
      </c>
      <c r="E80" s="4">
        <f t="shared" si="0"/>
        <v>0</v>
      </c>
      <c r="F80" s="153">
        <v>12</v>
      </c>
      <c r="G80" s="4">
        <f t="shared" si="1"/>
        <v>0</v>
      </c>
    </row>
    <row r="81" spans="1:7" x14ac:dyDescent="0.25">
      <c r="A81" s="94" t="str">
        <f>IF(ISBLANK('Risicoanalyse T'!B81),"--",'Risicoanalyse T'!B81)</f>
        <v>14. Glastuinbouw en open teelt</v>
      </c>
      <c r="B81" s="4">
        <f>IF(ISBLANK('Risicoanalyse T'!C81),"--",'Risicoanalyse T'!C81)</f>
        <v>32</v>
      </c>
      <c r="C81" s="117">
        <f>IF(ISBLANK('Risicoanalyse T'!BM81),"--",'Risicoanalyse T'!BM81)</f>
        <v>297</v>
      </c>
      <c r="D81" s="291">
        <v>0.2</v>
      </c>
      <c r="E81" s="4">
        <f t="shared" ref="E81:E151" si="2">IF(ISERROR(B81*D81),"--",B81*D81)</f>
        <v>6.4</v>
      </c>
      <c r="F81" s="153">
        <v>12</v>
      </c>
      <c r="G81" s="4">
        <f t="shared" ref="G81:G151" si="3">IF(ISERROR(E81*F81),"--",E81*F81)</f>
        <v>76.800000000000011</v>
      </c>
    </row>
    <row r="82" spans="1:7" x14ac:dyDescent="0.25">
      <c r="A82" s="94" t="str">
        <f>IF(ISBLANK('Risicoanalyse T'!B82),"--",'Risicoanalyse T'!B82)</f>
        <v>15. Veehouderijen, aanwezigheid van dieren</v>
      </c>
      <c r="B82" s="4">
        <f>IF(ISBLANK('Risicoanalyse T'!C82),"--",'Risicoanalyse T'!C82)</f>
        <v>43</v>
      </c>
      <c r="C82" s="117">
        <f>IF(ISBLANK('Risicoanalyse T'!BM82),"--",'Risicoanalyse T'!BM82)</f>
        <v>392</v>
      </c>
      <c r="D82" s="291">
        <v>0.2</v>
      </c>
      <c r="E82" s="4">
        <f t="shared" si="2"/>
        <v>8.6</v>
      </c>
      <c r="F82" s="153">
        <v>12</v>
      </c>
      <c r="G82" s="4">
        <f t="shared" si="3"/>
        <v>103.19999999999999</v>
      </c>
    </row>
    <row r="83" spans="1:7" x14ac:dyDescent="0.25">
      <c r="A83" s="94" t="str">
        <f>IF(ISBLANK('Risicoanalyse T'!B83),"--",'Risicoanalyse T'!B83)</f>
        <v>16. Champignonkwekerijen</v>
      </c>
      <c r="B83" s="4">
        <f>IF(ISBLANK('Risicoanalyse T'!C83),"--",'Risicoanalyse T'!C83)</f>
        <v>0</v>
      </c>
      <c r="C83" s="117">
        <f>IF(ISBLANK('Risicoanalyse T'!BM83),"--",'Risicoanalyse T'!BM83)</f>
        <v>416</v>
      </c>
      <c r="D83" s="291">
        <v>0.25</v>
      </c>
      <c r="E83" s="4">
        <f t="shared" si="2"/>
        <v>0</v>
      </c>
      <c r="F83" s="153">
        <v>12</v>
      </c>
      <c r="G83" s="4">
        <f t="shared" si="3"/>
        <v>0</v>
      </c>
    </row>
    <row r="84" spans="1:7" x14ac:dyDescent="0.25">
      <c r="A84" s="94" t="str">
        <f>IF(ISBLANK('Risicoanalyse T'!B84),"--",'Risicoanalyse T'!B84)</f>
        <v>17. Loonwerkers:</v>
      </c>
      <c r="B84" s="4">
        <f>IF(ISBLANK('Risicoanalyse T'!C84),"--",'Risicoanalyse T'!C84)</f>
        <v>5</v>
      </c>
      <c r="C84" s="117">
        <f>IF(ISBLANK('Risicoanalyse T'!BM84),"--",'Risicoanalyse T'!BM84)</f>
        <v>412</v>
      </c>
      <c r="D84" s="291">
        <v>0.25</v>
      </c>
      <c r="E84" s="4">
        <f t="shared" si="2"/>
        <v>1.25</v>
      </c>
      <c r="F84" s="153">
        <v>12</v>
      </c>
      <c r="G84" s="4">
        <f t="shared" si="3"/>
        <v>15</v>
      </c>
    </row>
    <row r="85" spans="1:7" x14ac:dyDescent="0.25">
      <c r="A85" s="94" t="str">
        <f>IF(ISBLANK('Risicoanalyse T'!B85),"--",'Risicoanalyse T'!B85)</f>
        <v>18. Groothandel in voedingsmiddelen</v>
      </c>
      <c r="B85" s="4">
        <f>IF(ISBLANK('Risicoanalyse T'!C85),"--",'Risicoanalyse T'!C85)</f>
        <v>5</v>
      </c>
      <c r="C85" s="117">
        <f>IF(ISBLANK('Risicoanalyse T'!BM85),"--",'Risicoanalyse T'!BM85)</f>
        <v>270</v>
      </c>
      <c r="D85" s="291">
        <v>0.2</v>
      </c>
      <c r="E85" s="4">
        <f t="shared" si="2"/>
        <v>1</v>
      </c>
      <c r="F85" s="153">
        <v>12</v>
      </c>
      <c r="G85" s="4">
        <f t="shared" si="3"/>
        <v>12</v>
      </c>
    </row>
    <row r="86" spans="1:7" x14ac:dyDescent="0.25">
      <c r="A86" s="94" t="str">
        <f>IF(ISBLANK('Risicoanalyse T'!B86),"--",'Risicoanalyse T'!B86)</f>
        <v>19. Horeca, sport- en recreatie-inrichtingen</v>
      </c>
      <c r="B86" s="4">
        <f>IF(ISBLANK('Risicoanalyse T'!C86),"--",'Risicoanalyse T'!C86)</f>
        <v>268</v>
      </c>
      <c r="C86" s="117">
        <f>IF(ISBLANK('Risicoanalyse T'!BM86),"--",'Risicoanalyse T'!BM86)</f>
        <v>508</v>
      </c>
      <c r="D86" s="291">
        <v>0.25</v>
      </c>
      <c r="E86" s="4">
        <f t="shared" si="2"/>
        <v>67</v>
      </c>
      <c r="F86" s="153">
        <v>12</v>
      </c>
      <c r="G86" s="4">
        <f t="shared" si="3"/>
        <v>804</v>
      </c>
    </row>
    <row r="87" spans="1:7" x14ac:dyDescent="0.25">
      <c r="A87" s="94" t="str">
        <f>IF(ISBLANK('Risicoanalyse T'!B87),"--",'Risicoanalyse T'!B87)</f>
        <v>20. Herstelinrichtingen voor voer- , vaar- en vliegtuigen</v>
      </c>
      <c r="B87" s="4">
        <f>IF(ISBLANK('Risicoanalyse T'!C87),"--",'Risicoanalyse T'!C87)</f>
        <v>108</v>
      </c>
      <c r="C87" s="117">
        <f>IF(ISBLANK('Risicoanalyse T'!BM87),"--",'Risicoanalyse T'!BM87)</f>
        <v>306</v>
      </c>
      <c r="D87" s="291">
        <v>0.2</v>
      </c>
      <c r="E87" s="4">
        <f t="shared" si="2"/>
        <v>21.6</v>
      </c>
      <c r="F87" s="153">
        <v>12</v>
      </c>
      <c r="G87" s="4">
        <f t="shared" si="3"/>
        <v>259.20000000000005</v>
      </c>
    </row>
    <row r="88" spans="1:7" x14ac:dyDescent="0.25">
      <c r="A88" s="94" t="str">
        <f>IF(ISBLANK('Risicoanalyse T'!B88),"--",'Risicoanalyse T'!B88)</f>
        <v>21. Schietbanen</v>
      </c>
      <c r="B88" s="4">
        <f>IF(ISBLANK('Risicoanalyse T'!C88),"--",'Risicoanalyse T'!C88)</f>
        <v>5</v>
      </c>
      <c r="C88" s="117">
        <f>IF(ISBLANK('Risicoanalyse T'!BM88),"--",'Risicoanalyse T'!BM88)</f>
        <v>279</v>
      </c>
      <c r="D88" s="291">
        <v>0.2</v>
      </c>
      <c r="E88" s="4">
        <f t="shared" si="2"/>
        <v>1</v>
      </c>
      <c r="F88" s="153">
        <v>12</v>
      </c>
      <c r="G88" s="4">
        <f t="shared" si="3"/>
        <v>12</v>
      </c>
    </row>
    <row r="89" spans="1:7" ht="25.5" x14ac:dyDescent="0.25">
      <c r="A89" s="94" t="str">
        <f>IF(ISBLANK('Risicoanalyse T'!B89),"--",'Risicoanalyse T'!B89)</f>
        <v>22. (Niet academische) ziekenhuizen, verpleegtehuizen en medische zorginstellingen</v>
      </c>
      <c r="B89" s="4">
        <f>IF(ISBLANK('Risicoanalyse T'!C89),"--",'Risicoanalyse T'!C89)</f>
        <v>23</v>
      </c>
      <c r="C89" s="117">
        <f>IF(ISBLANK('Risicoanalyse T'!BM89),"--",'Risicoanalyse T'!BM89)</f>
        <v>324</v>
      </c>
      <c r="D89" s="291">
        <v>0.2</v>
      </c>
      <c r="E89" s="4">
        <f t="shared" si="2"/>
        <v>4.6000000000000005</v>
      </c>
      <c r="F89" s="153">
        <v>12</v>
      </c>
      <c r="G89" s="4">
        <f t="shared" si="3"/>
        <v>55.2</v>
      </c>
    </row>
    <row r="90" spans="1:7" x14ac:dyDescent="0.25">
      <c r="A90" s="94" t="str">
        <f>IF(ISBLANK('Risicoanalyse T'!B90),"--",'Risicoanalyse T'!B90)</f>
        <v>23. Spoorwegemplacement</v>
      </c>
      <c r="B90" s="4">
        <f>IF(ISBLANK('Risicoanalyse T'!C90),"--",'Risicoanalyse T'!C90)</f>
        <v>0</v>
      </c>
      <c r="C90" s="117">
        <f>IF(ISBLANK('Risicoanalyse T'!BM90),"--",'Risicoanalyse T'!BM90)</f>
        <v>420</v>
      </c>
      <c r="D90" s="291">
        <v>0.25</v>
      </c>
      <c r="E90" s="4">
        <f t="shared" si="2"/>
        <v>0</v>
      </c>
      <c r="F90" s="153">
        <v>12</v>
      </c>
      <c r="G90" s="4">
        <f t="shared" si="3"/>
        <v>0</v>
      </c>
    </row>
    <row r="91" spans="1:7" ht="25.5" x14ac:dyDescent="0.25">
      <c r="A91" s="94" t="str">
        <f>IF(ISBLANK('Risicoanalyse T'!B91),"--",'Risicoanalyse T'!B91)</f>
        <v>24. Reinigingsbedrijven voor drukhouders, insluitsystemen, ketels, vaten, mobiele tanks, tankauto's, tank- of bulkcontainers.</v>
      </c>
      <c r="B91" s="4">
        <f>IF(ISBLANK('Risicoanalyse T'!C91),"--",'Risicoanalyse T'!C91)</f>
        <v>0</v>
      </c>
      <c r="C91" s="117">
        <f>IF(ISBLANK('Risicoanalyse T'!BM91),"--",'Risicoanalyse T'!BM91)</f>
        <v>345</v>
      </c>
      <c r="D91" s="291">
        <v>0.2</v>
      </c>
      <c r="E91" s="4">
        <f t="shared" si="2"/>
        <v>0</v>
      </c>
      <c r="F91" s="153">
        <v>12</v>
      </c>
      <c r="G91" s="4">
        <f t="shared" si="3"/>
        <v>0</v>
      </c>
    </row>
    <row r="92" spans="1:7" x14ac:dyDescent="0.25">
      <c r="A92" s="94" t="str">
        <f>IF(ISBLANK('Risicoanalyse T'!B92),"--",'Risicoanalyse T'!B92)</f>
        <v xml:space="preserve">25. Oefencentra brandbestrijdingstechnieken </v>
      </c>
      <c r="B92" s="4">
        <f>IF(ISBLANK('Risicoanalyse T'!C92),"--",'Risicoanalyse T'!C92)</f>
        <v>0</v>
      </c>
      <c r="C92" s="117">
        <f>IF(ISBLANK('Risicoanalyse T'!BM92),"--",'Risicoanalyse T'!BM92)</f>
        <v>345</v>
      </c>
      <c r="D92" s="291">
        <v>0.2</v>
      </c>
      <c r="E92" s="4">
        <f t="shared" si="2"/>
        <v>0</v>
      </c>
      <c r="F92" s="153">
        <v>12</v>
      </c>
      <c r="G92" s="4">
        <f t="shared" si="3"/>
        <v>0</v>
      </c>
    </row>
    <row r="93" spans="1:7" x14ac:dyDescent="0.25">
      <c r="A93" s="94" t="str">
        <f>IF(ISBLANK('Risicoanalyse T'!B93),"--",'Risicoanalyse T'!B93)</f>
        <v>26. Laboratoria/onderzoeksruimten</v>
      </c>
      <c r="B93" s="4">
        <f>IF(ISBLANK('Risicoanalyse T'!C93),"--",'Risicoanalyse T'!C93)</f>
        <v>1</v>
      </c>
      <c r="C93" s="117">
        <f>IF(ISBLANK('Risicoanalyse T'!BM93),"--",'Risicoanalyse T'!BM93)</f>
        <v>318</v>
      </c>
      <c r="D93" s="291">
        <v>0.2</v>
      </c>
      <c r="E93" s="4">
        <f t="shared" si="2"/>
        <v>0.2</v>
      </c>
      <c r="F93" s="153">
        <v>12</v>
      </c>
      <c r="G93" s="4">
        <f t="shared" si="3"/>
        <v>2.4000000000000004</v>
      </c>
    </row>
    <row r="94" spans="1:7" x14ac:dyDescent="0.25">
      <c r="A94" s="94" t="str">
        <f>IF(ISBLANK('Risicoanalyse T'!B94),"--",'Risicoanalyse T'!B94)</f>
        <v>27. Havensector</v>
      </c>
      <c r="B94" s="4">
        <f>IF(ISBLANK('Risicoanalyse T'!C94),"--",'Risicoanalyse T'!C94)</f>
        <v>0</v>
      </c>
      <c r="C94" s="117">
        <f>IF(ISBLANK('Risicoanalyse T'!BM94),"--",'Risicoanalyse T'!BM94)</f>
        <v>336</v>
      </c>
      <c r="D94" s="291">
        <v>0.2</v>
      </c>
      <c r="E94" s="4">
        <f t="shared" si="2"/>
        <v>0</v>
      </c>
      <c r="F94" s="153">
        <v>12</v>
      </c>
      <c r="G94" s="4">
        <f t="shared" si="3"/>
        <v>0</v>
      </c>
    </row>
    <row r="95" spans="1:7" x14ac:dyDescent="0.25">
      <c r="A95" s="94" t="str">
        <f>IF(ISBLANK('Risicoanalyse T'!B95),"--",'Risicoanalyse T'!B95)</f>
        <v>28. Defensie</v>
      </c>
      <c r="B95" s="4">
        <f>IF(ISBLANK('Risicoanalyse T'!C95),"--",'Risicoanalyse T'!C95)</f>
        <v>0</v>
      </c>
      <c r="C95" s="117">
        <f>IF(ISBLANK('Risicoanalyse T'!BM95),"--",'Risicoanalyse T'!BM95)</f>
        <v>327</v>
      </c>
      <c r="D95" s="291">
        <v>0.2</v>
      </c>
      <c r="E95" s="4">
        <f t="shared" si="2"/>
        <v>0</v>
      </c>
      <c r="F95" s="153">
        <v>12</v>
      </c>
      <c r="G95" s="4">
        <f t="shared" si="3"/>
        <v>0</v>
      </c>
    </row>
    <row r="96" spans="1:7" x14ac:dyDescent="0.25">
      <c r="A96" s="94" t="str">
        <f>IF(ISBLANK('Risicoanalyse T'!B96),"--",'Risicoanalyse T'!B96)</f>
        <v>29. Aanwezigheid van vluchtige stoffen, preparaten of producten</v>
      </c>
      <c r="B96" s="4">
        <f>IF(ISBLANK('Risicoanalyse T'!C96),"--",'Risicoanalyse T'!C96)</f>
        <v>14</v>
      </c>
      <c r="C96" s="117">
        <f>IF(ISBLANK('Risicoanalyse T'!BM96),"--",'Risicoanalyse T'!BM96)</f>
        <v>369</v>
      </c>
      <c r="D96" s="291">
        <v>0.2</v>
      </c>
      <c r="E96" s="4">
        <f t="shared" si="2"/>
        <v>2.8000000000000003</v>
      </c>
      <c r="F96" s="153">
        <v>12</v>
      </c>
      <c r="G96" s="4">
        <f t="shared" si="3"/>
        <v>33.6</v>
      </c>
    </row>
    <row r="97" spans="1:7" x14ac:dyDescent="0.25">
      <c r="A97" s="94" t="str">
        <f>IF(ISBLANK('Risicoanalyse T'!B97),"--",'Risicoanalyse T'!B97)</f>
        <v>30. Aanwezigheid van ontplofbare stoffen, preparaten of producten</v>
      </c>
      <c r="B97" s="4">
        <f>IF(ISBLANK('Risicoanalyse T'!C97),"--",'Risicoanalyse T'!C97)</f>
        <v>5</v>
      </c>
      <c r="C97" s="117">
        <f>IF(ISBLANK('Risicoanalyse T'!BM97),"--",'Risicoanalyse T'!BM97)</f>
        <v>342</v>
      </c>
      <c r="D97" s="291">
        <v>0.2</v>
      </c>
      <c r="E97" s="4">
        <f t="shared" si="2"/>
        <v>1</v>
      </c>
      <c r="F97" s="153">
        <v>12</v>
      </c>
      <c r="G97" s="4">
        <f t="shared" si="3"/>
        <v>12</v>
      </c>
    </row>
    <row r="98" spans="1:7" x14ac:dyDescent="0.25">
      <c r="A98" s="94" t="str">
        <f>IF(ISBLANK('Risicoanalyse T'!B98),"--",'Risicoanalyse T'!B98)</f>
        <v>31. Aanwezigheid van gevaarlijke stoffen, preparaten of producten</v>
      </c>
      <c r="B98" s="4">
        <f>IF(ISBLANK('Risicoanalyse T'!C98),"--",'Risicoanalyse T'!C98)</f>
        <v>11</v>
      </c>
      <c r="C98" s="117">
        <f>IF(ISBLANK('Risicoanalyse T'!BM98),"--",'Risicoanalyse T'!BM98)</f>
        <v>345</v>
      </c>
      <c r="D98" s="291">
        <v>0.2</v>
      </c>
      <c r="E98" s="4">
        <f t="shared" si="2"/>
        <v>2.2000000000000002</v>
      </c>
      <c r="F98" s="153">
        <v>12</v>
      </c>
      <c r="G98" s="4">
        <f t="shared" si="3"/>
        <v>26.400000000000002</v>
      </c>
    </row>
    <row r="99" spans="1:7" ht="25.5" x14ac:dyDescent="0.25">
      <c r="A99" s="94" t="str">
        <f>IF(ISBLANK('Risicoanalyse T'!B99),"--",'Risicoanalyse T'!B99)</f>
        <v>32. Aanwezigheid van zeer licht ontvlambare, licht ontvlambare, ontvlambare of brandbare vloeistoffen</v>
      </c>
      <c r="B99" s="4">
        <f>IF(ISBLANK('Risicoanalyse T'!C99),"--",'Risicoanalyse T'!C99)</f>
        <v>38</v>
      </c>
      <c r="C99" s="117">
        <f>IF(ISBLANK('Risicoanalyse T'!BM99),"--",'Risicoanalyse T'!BM99)</f>
        <v>348</v>
      </c>
      <c r="D99" s="291">
        <v>0.2</v>
      </c>
      <c r="E99" s="4">
        <f t="shared" si="2"/>
        <v>7.6000000000000005</v>
      </c>
      <c r="F99" s="153">
        <v>12</v>
      </c>
      <c r="G99" s="4">
        <f t="shared" si="3"/>
        <v>91.2</v>
      </c>
    </row>
    <row r="100" spans="1:7" x14ac:dyDescent="0.25">
      <c r="A100" s="94" t="str">
        <f>IF(ISBLANK('Risicoanalyse T'!B100),"--",'Risicoanalyse T'!B100)</f>
        <v>33. Aanwezigheid van harsen, dierlijke of plantaardige oliën en vetten</v>
      </c>
      <c r="B100" s="4">
        <f>IF(ISBLANK('Risicoanalyse T'!C100),"--",'Risicoanalyse T'!C100)</f>
        <v>2</v>
      </c>
      <c r="C100" s="117">
        <f>IF(ISBLANK('Risicoanalyse T'!BM100),"--",'Risicoanalyse T'!BM100)</f>
        <v>315</v>
      </c>
      <c r="D100" s="291">
        <v>0.2</v>
      </c>
      <c r="E100" s="4">
        <f t="shared" si="2"/>
        <v>0.4</v>
      </c>
      <c r="F100" s="153">
        <v>12</v>
      </c>
      <c r="G100" s="4">
        <f t="shared" si="3"/>
        <v>4.8000000000000007</v>
      </c>
    </row>
    <row r="101" spans="1:7" ht="25.5" x14ac:dyDescent="0.25">
      <c r="A101" s="94" t="str">
        <f>IF(ISBLANK('Risicoanalyse T'!B101),"--",'Risicoanalyse T'!B101)</f>
        <v>34. Aanwezigheid van dierlijke meststoffen, organische meststoffen, anorganische meststoffen of nitraathoudende meststoffen.</v>
      </c>
      <c r="B101" s="4">
        <f>IF(ISBLANK('Risicoanalyse T'!C101),"--",'Risicoanalyse T'!C101)</f>
        <v>0</v>
      </c>
      <c r="C101" s="117">
        <f>IF(ISBLANK('Risicoanalyse T'!BM101),"--",'Risicoanalyse T'!BM101)</f>
        <v>345</v>
      </c>
      <c r="D101" s="291">
        <v>0.2</v>
      </c>
      <c r="E101" s="4">
        <f t="shared" si="2"/>
        <v>0</v>
      </c>
      <c r="F101" s="153">
        <v>12</v>
      </c>
      <c r="G101" s="4">
        <f t="shared" si="3"/>
        <v>0</v>
      </c>
    </row>
    <row r="102" spans="1:7" ht="76.5" x14ac:dyDescent="0.25">
      <c r="A102" s="94" t="str">
        <f>IF(ISBLANK('Risicoanalyse T'!B102),"--",'Risicoanalyse T'!B102)</f>
        <v>35. Aanwezigheid van keramische producten, bak-, sier-, bestratingsstenen, dakpannen, porselein, aardewerk, kalkzandsteen, cement, cementmortel, cementwaren, kalk, betonmortel, betonwaren, ertsen, mineralen, derivaten van ertsen of mineralen, minerale producten, mergel, asbest, asbesthoudende producten, glas, glazen voorwerpen, asfalt, asfalthoudende producten, steen, gesteente, stenen voorwerpen (niet zijnde puin), zand, grind, grond.</v>
      </c>
      <c r="B102" s="4">
        <f>IF(ISBLANK('Risicoanalyse T'!C102),"--",'Risicoanalyse T'!C102)</f>
        <v>18</v>
      </c>
      <c r="C102" s="117">
        <f>IF(ISBLANK('Risicoanalyse T'!BM102),"--",'Risicoanalyse T'!BM102)</f>
        <v>261</v>
      </c>
      <c r="D102" s="291">
        <v>0.2</v>
      </c>
      <c r="E102" s="4">
        <f t="shared" si="2"/>
        <v>3.6</v>
      </c>
      <c r="F102" s="153">
        <v>12</v>
      </c>
      <c r="G102" s="4">
        <f t="shared" si="3"/>
        <v>43.2</v>
      </c>
    </row>
    <row r="103" spans="1:7" x14ac:dyDescent="0.25">
      <c r="A103" s="185" t="str">
        <f>IF(ISBLANK('Risicoanalyse T'!B103),"--",'Risicoanalyse T'!B103)</f>
        <v>Hercontroles (worden automatisch berekend)</v>
      </c>
      <c r="B103" s="4">
        <f>E104*D103</f>
        <v>31.47</v>
      </c>
      <c r="C103" s="117"/>
      <c r="D103" s="291">
        <v>0.2</v>
      </c>
      <c r="E103" s="4"/>
      <c r="F103" s="153">
        <v>4.5</v>
      </c>
      <c r="G103" s="4">
        <f>B103*F103</f>
        <v>141.61500000000001</v>
      </c>
    </row>
    <row r="104" spans="1:7" x14ac:dyDescent="0.25">
      <c r="A104" s="182" t="s">
        <v>130</v>
      </c>
      <c r="B104" s="113">
        <f>SUM(B68:B103)</f>
        <v>1104.47</v>
      </c>
      <c r="C104" s="113"/>
      <c r="D104" s="177"/>
      <c r="E104" s="113">
        <f>SUM(E68:E103)</f>
        <v>157.35</v>
      </c>
      <c r="F104" s="113"/>
      <c r="G104" s="113">
        <f>SUM(G68:G103)</f>
        <v>2029.8150000000003</v>
      </c>
    </row>
    <row r="105" spans="1:7" x14ac:dyDescent="0.25">
      <c r="A105" s="94"/>
      <c r="C105" s="124"/>
      <c r="D105" s="121"/>
      <c r="E105" s="120"/>
      <c r="F105" s="100"/>
      <c r="G105" s="120"/>
    </row>
    <row r="106" spans="1:7" x14ac:dyDescent="0.25">
      <c r="A106" s="183" t="str">
        <f>IF(ISBLANK('Risicoanalyse T'!B106),"--",'Risicoanalyse T'!B106)</f>
        <v>Milieutoezicht bij vergunningen volgens provinciale verordening</v>
      </c>
      <c r="B106" s="122" t="str">
        <f>IF(ISBLANK('Risicoanalyse T'!C106),"--",'Risicoanalyse T'!C106)</f>
        <v>Aantal</v>
      </c>
      <c r="C106" s="117" t="str">
        <f>IF(ISBLANK('Risicoanalyse T'!BM106),"--",'Risicoanalyse T'!BM106)</f>
        <v>Totaalscore</v>
      </c>
      <c r="D106" s="129"/>
      <c r="E106" s="135"/>
      <c r="F106" s="130"/>
      <c r="G106" s="136"/>
    </row>
    <row r="107" spans="1:7" x14ac:dyDescent="0.25">
      <c r="A107" s="26" t="str">
        <f>IF(ISBLANK('Risicoanalyse T'!B107),"--",'Risicoanalyse T'!B107)</f>
        <v>Waterwingebieden</v>
      </c>
      <c r="B107" s="4">
        <f>IF(ISBLANK('Risicoanalyse T'!C107),"--",'Risicoanalyse T'!C107)</f>
        <v>0</v>
      </c>
      <c r="C107" s="92">
        <f>IF(ISBLANK('Risicoanalyse T'!BM107),"--",'Risicoanalyse T'!BM107)</f>
        <v>174</v>
      </c>
      <c r="D107" s="285">
        <v>1</v>
      </c>
      <c r="E107" s="153">
        <f t="shared" si="2"/>
        <v>0</v>
      </c>
      <c r="F107" s="260"/>
      <c r="G107" s="153">
        <f t="shared" si="3"/>
        <v>0</v>
      </c>
    </row>
    <row r="108" spans="1:7" x14ac:dyDescent="0.25">
      <c r="A108" s="26" t="str">
        <f>IF(ISBLANK('Risicoanalyse T'!B108),"--",'Risicoanalyse T'!B108)</f>
        <v>Grondwaterbeschermingebieden</v>
      </c>
      <c r="B108" s="4">
        <f>IF(ISBLANK('Risicoanalyse T'!C108),"--",'Risicoanalyse T'!C108)</f>
        <v>0</v>
      </c>
      <c r="C108" s="117">
        <f>IF(ISBLANK('Risicoanalyse T'!BM108),"--",'Risicoanalyse T'!BM108)</f>
        <v>159</v>
      </c>
      <c r="D108" s="286">
        <v>1</v>
      </c>
      <c r="E108" s="4">
        <f t="shared" si="2"/>
        <v>0</v>
      </c>
      <c r="F108" s="259"/>
      <c r="G108" s="4">
        <f t="shared" si="3"/>
        <v>0</v>
      </c>
    </row>
    <row r="109" spans="1:7" x14ac:dyDescent="0.25">
      <c r="A109" s="26" t="str">
        <f>IF(ISBLANK('Risicoanalyse T'!B109),"--",'Risicoanalyse T'!B109)</f>
        <v>Gesloten stortplaatsen</v>
      </c>
      <c r="B109" s="4">
        <f>IF(ISBLANK('Risicoanalyse T'!C109),"--",'Risicoanalyse T'!C109)</f>
        <v>0</v>
      </c>
      <c r="C109" s="4">
        <f>IF(ISBLANK('Risicoanalyse T'!BM109),"--",'Risicoanalyse T'!BM109)</f>
        <v>207</v>
      </c>
      <c r="D109" s="286">
        <v>1</v>
      </c>
      <c r="E109" s="4">
        <f t="shared" si="2"/>
        <v>0</v>
      </c>
      <c r="F109" s="259"/>
      <c r="G109" s="4">
        <f t="shared" si="3"/>
        <v>0</v>
      </c>
    </row>
    <row r="110" spans="1:7" x14ac:dyDescent="0.25">
      <c r="A110" s="165" t="s">
        <v>130</v>
      </c>
      <c r="B110" s="113">
        <f>SUM(B107:B109)</f>
        <v>0</v>
      </c>
      <c r="C110" s="113"/>
      <c r="D110" s="177"/>
      <c r="E110" s="113">
        <f>SUM(E107:E109)</f>
        <v>0</v>
      </c>
      <c r="F110" s="113"/>
      <c r="G110" s="113">
        <f>SUM(G107:G109)</f>
        <v>0</v>
      </c>
    </row>
    <row r="111" spans="1:7" x14ac:dyDescent="0.25">
      <c r="C111" s="120" t="str">
        <f>IF(ISBLANK('Risicoanalyse T'!BM111),"--",'Risicoanalyse T'!BM111)</f>
        <v>--</v>
      </c>
      <c r="D111" s="121"/>
      <c r="E111" s="120"/>
      <c r="F111" s="100"/>
      <c r="G111" s="120"/>
    </row>
    <row r="112" spans="1:7" x14ac:dyDescent="0.25">
      <c r="A112" s="183" t="str">
        <f>IF(ISBLANK('Risicoanalyse T'!B112),"--",'Risicoanalyse T'!B112)</f>
        <v>Milieutoezicht bij stoffen en preparaten en GGO's</v>
      </c>
      <c r="B112" s="28" t="str">
        <f>IF(ISBLANK('Risicoanalyse T'!C112),"--",'Risicoanalyse T'!C112)</f>
        <v>Aantal</v>
      </c>
      <c r="C112" s="117" t="str">
        <f>IF(ISBLANK('Risicoanalyse T'!BM112),"--",'Risicoanalyse T'!BM112)</f>
        <v>Totaalscore</v>
      </c>
      <c r="D112" s="118"/>
      <c r="E112" s="4"/>
      <c r="F112" s="29"/>
      <c r="G112" s="4"/>
    </row>
    <row r="113" spans="1:7" x14ac:dyDescent="0.25">
      <c r="A113" s="26" t="str">
        <f>IF(ISBLANK('Risicoanalyse T'!B113),"--",'Risicoanalyse T'!B113)</f>
        <v>Stoffen, preparaten en Genetisch Gemodificeerde Organismen</v>
      </c>
      <c r="B113" s="4">
        <f>IF(ISBLANK('Risicoanalyse T'!C113),"--",'Risicoanalyse T'!C113)</f>
        <v>0</v>
      </c>
      <c r="C113" s="117">
        <f>IF(ISBLANK('Risicoanalyse T'!BM113),"--",'Risicoanalyse T'!BM113)</f>
        <v>183</v>
      </c>
      <c r="D113" s="286">
        <v>1</v>
      </c>
      <c r="E113" s="4">
        <f t="shared" si="2"/>
        <v>0</v>
      </c>
      <c r="F113" s="259"/>
      <c r="G113" s="4">
        <f t="shared" si="3"/>
        <v>0</v>
      </c>
    </row>
    <row r="114" spans="1:7" x14ac:dyDescent="0.25">
      <c r="C114" s="120" t="str">
        <f>IF(ISBLANK('Risicoanalyse T'!BM114),"--",'Risicoanalyse T'!BM114)</f>
        <v>--</v>
      </c>
      <c r="D114" s="121"/>
      <c r="E114" s="120"/>
      <c r="F114" s="100"/>
      <c r="G114" s="120"/>
    </row>
    <row r="115" spans="1:7" x14ac:dyDescent="0.25">
      <c r="A115" s="183" t="str">
        <f>IF(ISBLANK('Risicoanalyse T'!B115),"--",'Risicoanalyse T'!B115)</f>
        <v>Milieutoezicht bij producten en toestellen</v>
      </c>
      <c r="B115" s="28" t="str">
        <f>IF(ISBLANK('Risicoanalyse T'!C115),"--",'Risicoanalyse T'!C115)</f>
        <v>Aantal</v>
      </c>
      <c r="C115" s="117" t="str">
        <f>IF(ISBLANK('Risicoanalyse T'!BM115),"--",'Risicoanalyse T'!BM115)</f>
        <v>Totaalscore</v>
      </c>
      <c r="D115" s="118"/>
      <c r="E115" s="4"/>
      <c r="F115" s="29"/>
      <c r="G115" s="4"/>
    </row>
    <row r="116" spans="1:7" x14ac:dyDescent="0.25">
      <c r="A116" s="26" t="str">
        <f>IF(ISBLANK('Risicoanalyse T'!B116),"--",'Risicoanalyse T'!B116)</f>
        <v>Producten en toestellen</v>
      </c>
      <c r="B116" s="4">
        <f>IF(ISBLANK('Risicoanalyse T'!C116),"--",'Risicoanalyse T'!C116)</f>
        <v>1</v>
      </c>
      <c r="C116" s="117">
        <f>IF(ISBLANK('Risicoanalyse T'!BM116),"--",'Risicoanalyse T'!BM116)</f>
        <v>135</v>
      </c>
      <c r="D116" s="286">
        <v>1</v>
      </c>
      <c r="E116" s="4">
        <f t="shared" si="2"/>
        <v>1</v>
      </c>
      <c r="F116" s="259">
        <v>5</v>
      </c>
      <c r="G116" s="4">
        <f t="shared" si="3"/>
        <v>5</v>
      </c>
    </row>
    <row r="117" spans="1:7" x14ac:dyDescent="0.25">
      <c r="C117" s="120" t="str">
        <f>IF(ISBLANK('Risicoanalyse T'!BM117),"--",'Risicoanalyse T'!BM117)</f>
        <v>--</v>
      </c>
      <c r="D117" s="121"/>
      <c r="E117" s="120"/>
      <c r="F117" s="100"/>
      <c r="G117" s="120"/>
    </row>
    <row r="118" spans="1:7" x14ac:dyDescent="0.25">
      <c r="A118" s="183" t="str">
        <f>IF(ISBLANK('Risicoanalyse T'!B118),"--",'Risicoanalyse T'!B118)</f>
        <v>Milieutoezicht bij opsporing en winning natuurlijke hulpbronnen</v>
      </c>
      <c r="B118" s="28" t="str">
        <f>IF(ISBLANK('Risicoanalyse T'!C118),"--",'Risicoanalyse T'!C118)</f>
        <v>Aantal</v>
      </c>
      <c r="C118" s="117" t="str">
        <f>IF(ISBLANK('Risicoanalyse T'!BM118),"--",'Risicoanalyse T'!BM118)</f>
        <v>Totaalscore</v>
      </c>
      <c r="D118" s="118"/>
      <c r="E118" s="4"/>
      <c r="F118" s="29"/>
      <c r="G118" s="4"/>
    </row>
    <row r="119" spans="1:7" x14ac:dyDescent="0.25">
      <c r="A119" s="26" t="str">
        <f>IF(ISBLANK('Risicoanalyse T'!B119),"--",'Risicoanalyse T'!B119)</f>
        <v>Opsporing (zoeken naar) en winning van natuurlijk hulpbronnen</v>
      </c>
      <c r="B119" s="4" t="str">
        <f>IF(ISBLANK('Risicoanalyse T'!C119),"--",'Risicoanalyse T'!C119)</f>
        <v>--</v>
      </c>
      <c r="C119" s="117">
        <f>IF(ISBLANK('Risicoanalyse T'!BM119),"--",'Risicoanalyse T'!BM119)</f>
        <v>324</v>
      </c>
      <c r="D119" s="286">
        <v>1</v>
      </c>
      <c r="E119" s="4" t="str">
        <f t="shared" si="2"/>
        <v>--</v>
      </c>
      <c r="F119" s="259"/>
      <c r="G119" s="4" t="str">
        <f t="shared" si="3"/>
        <v>--</v>
      </c>
    </row>
    <row r="120" spans="1:7" x14ac:dyDescent="0.25">
      <c r="C120" s="120" t="str">
        <f>IF(ISBLANK('Risicoanalyse T'!BM120),"--",'Risicoanalyse T'!BM120)</f>
        <v>--</v>
      </c>
      <c r="D120" s="121"/>
      <c r="E120" s="120"/>
      <c r="F120" s="100"/>
      <c r="G120" s="120"/>
    </row>
    <row r="121" spans="1:7" x14ac:dyDescent="0.25">
      <c r="A121" s="183" t="str">
        <f>IF(ISBLANK('Risicoanalyse T'!B121),"--",'Risicoanalyse T'!B121)</f>
        <v>Milieutoezicht bij werken en infrastructurele voorzieningen</v>
      </c>
      <c r="B121" s="28" t="str">
        <f>IF(ISBLANK('Risicoanalyse T'!C121),"--",'Risicoanalyse T'!C121)</f>
        <v>Aantal</v>
      </c>
      <c r="C121" s="117" t="str">
        <f>IF(ISBLANK('Risicoanalyse T'!BM121),"--",'Risicoanalyse T'!BM121)</f>
        <v>Totaalscore</v>
      </c>
      <c r="D121" s="118"/>
      <c r="E121" s="4"/>
      <c r="F121" s="29"/>
      <c r="G121" s="4"/>
    </row>
    <row r="122" spans="1:7" x14ac:dyDescent="0.25">
      <c r="A122" s="26" t="str">
        <f>IF(ISBLANK('Risicoanalyse T'!B122),"--",'Risicoanalyse T'!B122)</f>
        <v>Werken en infrastructurele voorzieningen</v>
      </c>
      <c r="B122" s="4">
        <f>IF(ISBLANK('Risicoanalyse T'!C122),"--",'Risicoanalyse T'!C122)</f>
        <v>1</v>
      </c>
      <c r="C122" s="117">
        <f>IF(ISBLANK('Risicoanalyse T'!BM122),"--",'Risicoanalyse T'!BM122)</f>
        <v>255</v>
      </c>
      <c r="D122" s="286">
        <v>1</v>
      </c>
      <c r="E122" s="4">
        <f t="shared" si="2"/>
        <v>1</v>
      </c>
      <c r="F122" s="259">
        <v>20</v>
      </c>
      <c r="G122" s="4">
        <f t="shared" si="3"/>
        <v>20</v>
      </c>
    </row>
    <row r="123" spans="1:7" x14ac:dyDescent="0.25">
      <c r="C123" s="120" t="str">
        <f>IF(ISBLANK('Risicoanalyse T'!BM123),"--",'Risicoanalyse T'!BM123)</f>
        <v>--</v>
      </c>
      <c r="D123" s="121"/>
      <c r="E123" s="120"/>
      <c r="F123" s="100"/>
      <c r="G123" s="120"/>
    </row>
    <row r="124" spans="1:7" x14ac:dyDescent="0.25">
      <c r="A124" s="183" t="str">
        <f>IF(ISBLANK('Risicoanalyse T'!B124),"--",'Risicoanalyse T'!B124)</f>
        <v>Milieutoezicht bij grondstromen, bouwstoffen en bodem</v>
      </c>
      <c r="B124" s="28" t="str">
        <f>IF(ISBLANK('Risicoanalyse T'!C124),"--",'Risicoanalyse T'!C124)</f>
        <v>Aantal</v>
      </c>
      <c r="C124" s="117" t="str">
        <f>IF(ISBLANK('Risicoanalyse T'!BM124),"--",'Risicoanalyse T'!BM124)</f>
        <v>Totaalscore</v>
      </c>
      <c r="D124" s="118"/>
      <c r="E124" s="4"/>
      <c r="F124" s="29"/>
      <c r="G124" s="4"/>
    </row>
    <row r="125" spans="1:7" x14ac:dyDescent="0.25">
      <c r="A125" s="26" t="str">
        <f>IF(ISBLANK('Risicoanalyse T'!B125),"--",'Risicoanalyse T'!B125)</f>
        <v>Grondstromen en bouwstoffen (Besluit bodemkwaliteit)</v>
      </c>
      <c r="B125" s="4">
        <f>IF(ISBLANK('Risicoanalyse T'!C125),"--",'Risicoanalyse T'!C125)</f>
        <v>1</v>
      </c>
      <c r="C125" s="117">
        <f>IF(ISBLANK('Risicoanalyse T'!BM125),"--",'Risicoanalyse T'!BM125)</f>
        <v>335</v>
      </c>
      <c r="D125" s="286">
        <v>1</v>
      </c>
      <c r="E125" s="4">
        <f t="shared" si="2"/>
        <v>1</v>
      </c>
      <c r="F125" s="259">
        <v>50</v>
      </c>
      <c r="G125" s="4">
        <f t="shared" si="3"/>
        <v>50</v>
      </c>
    </row>
    <row r="126" spans="1:7" x14ac:dyDescent="0.25">
      <c r="A126" s="26" t="str">
        <f>IF(ISBLANK('Risicoanalyse T'!B126),"--",'Risicoanalyse T'!B126)</f>
        <v>Bodem (Wet bodembescherming)</v>
      </c>
      <c r="B126" s="4">
        <f>IF(ISBLANK('Risicoanalyse T'!C126),"--",'Risicoanalyse T'!C126)</f>
        <v>1</v>
      </c>
      <c r="C126" s="4">
        <f>IF(ISBLANK('Risicoanalyse T'!BM126),"--",'Risicoanalyse T'!BM126)</f>
        <v>244</v>
      </c>
      <c r="D126" s="286">
        <v>1</v>
      </c>
      <c r="E126" s="4">
        <f t="shared" si="2"/>
        <v>1</v>
      </c>
      <c r="F126" s="259">
        <v>20</v>
      </c>
      <c r="G126" s="4">
        <f t="shared" si="3"/>
        <v>20</v>
      </c>
    </row>
    <row r="127" spans="1:7" x14ac:dyDescent="0.25">
      <c r="A127" s="165" t="s">
        <v>130</v>
      </c>
      <c r="B127" s="113">
        <f>SUM(B125:B126)</f>
        <v>2</v>
      </c>
      <c r="C127" s="113"/>
      <c r="D127" s="177"/>
      <c r="E127" s="113">
        <f>SUM(E124:E126)</f>
        <v>2</v>
      </c>
      <c r="F127" s="113"/>
      <c r="G127" s="113">
        <f>SUM(G125:G126)</f>
        <v>70</v>
      </c>
    </row>
    <row r="128" spans="1:7" x14ac:dyDescent="0.25">
      <c r="C128" s="120" t="str">
        <f>IF(ISBLANK('Risicoanalyse T'!BM128),"--",'Risicoanalyse T'!BM128)</f>
        <v>--</v>
      </c>
      <c r="D128" s="121"/>
      <c r="E128" s="120"/>
      <c r="F128" s="100"/>
      <c r="G128" s="120"/>
    </row>
    <row r="129" spans="1:65" x14ac:dyDescent="0.25">
      <c r="A129" s="183" t="str">
        <f>IF(ISBLANK('Risicoanalyse T'!B129),"--",'Risicoanalyse T'!B129)</f>
        <v>Milieutoezicht opsporen milieucriminaliteit buitengebied</v>
      </c>
      <c r="B129" s="28" t="str">
        <f>IF(ISBLANK('Risicoanalyse T'!C129),"--",'Risicoanalyse T'!C129)</f>
        <v>Aantal</v>
      </c>
      <c r="C129" s="117" t="str">
        <f>IF(ISBLANK('Risicoanalyse T'!BM129),"--",'Risicoanalyse T'!BM129)</f>
        <v>Totaalscore</v>
      </c>
      <c r="D129" s="118"/>
      <c r="E129" s="4"/>
      <c r="F129" s="29"/>
      <c r="G129" s="4"/>
    </row>
    <row r="130" spans="1:65" x14ac:dyDescent="0.25">
      <c r="A130" s="26" t="str">
        <f>IF(ISBLANK('Risicoanalyse T'!B130),"--",'Risicoanalyse T'!B130)</f>
        <v>Buitengebied</v>
      </c>
      <c r="B130" s="4" t="str">
        <f>IF(ISBLANK('Risicoanalyse T'!C130),"--",'Risicoanalyse T'!C130)</f>
        <v>--</v>
      </c>
      <c r="C130" s="117">
        <f>IF(ISBLANK('Risicoanalyse T'!BM130),"--",'Risicoanalyse T'!BM130)</f>
        <v>291</v>
      </c>
      <c r="D130" s="286">
        <v>1</v>
      </c>
      <c r="E130" s="4" t="str">
        <f t="shared" si="2"/>
        <v>--</v>
      </c>
      <c r="F130" s="259"/>
      <c r="G130" s="4" t="str">
        <f t="shared" si="3"/>
        <v>--</v>
      </c>
    </row>
    <row r="131" spans="1:65" x14ac:dyDescent="0.25">
      <c r="A131" s="185" t="str">
        <f>IF(ISBLANK('Risicoanalyse T'!B131),"--",'Risicoanalyse T'!B131)</f>
        <v>Toezicht groene wetten</v>
      </c>
      <c r="B131" s="4">
        <f>IF(ISBLANK('Risicoanalyse T'!C131),"--",'Risicoanalyse T'!C131)</f>
        <v>1</v>
      </c>
      <c r="C131" s="4">
        <f>IF(ISBLANK('Risicoanalyse T'!BM131),"--",'Risicoanalyse T'!BM131)</f>
        <v>258</v>
      </c>
      <c r="D131" s="286">
        <v>1</v>
      </c>
      <c r="E131" s="4">
        <f t="shared" si="2"/>
        <v>1</v>
      </c>
      <c r="F131" s="259">
        <v>50</v>
      </c>
      <c r="G131" s="4">
        <f t="shared" si="3"/>
        <v>50</v>
      </c>
    </row>
    <row r="132" spans="1:65" x14ac:dyDescent="0.25">
      <c r="A132" s="165" t="s">
        <v>130</v>
      </c>
      <c r="B132" s="67">
        <f>SUM(B130:B131)</f>
        <v>1</v>
      </c>
      <c r="C132" s="113"/>
      <c r="D132" s="177"/>
      <c r="E132" s="113">
        <f>SUM(E130:E131)</f>
        <v>1</v>
      </c>
      <c r="F132" s="113"/>
      <c r="G132" s="113">
        <f>SUM(G130:G131)</f>
        <v>50</v>
      </c>
    </row>
    <row r="133" spans="1:65" s="329" customFormat="1" x14ac:dyDescent="0.25">
      <c r="A133" s="165"/>
      <c r="B133" s="67"/>
      <c r="C133" s="113"/>
      <c r="D133" s="177"/>
      <c r="E133" s="113"/>
      <c r="F133" s="113"/>
      <c r="G133" s="113"/>
      <c r="H133" s="203"/>
    </row>
    <row r="134" spans="1:65" s="329" customFormat="1" ht="25.5" x14ac:dyDescent="0.25">
      <c r="A134" s="165" t="str">
        <f>'Risicoanalyse T'!B133</f>
        <v>Handhavingscontroles (in het kader van bestuursrechtelijke handhavingstrajecten)</v>
      </c>
      <c r="B134" s="67"/>
      <c r="C134" s="113"/>
      <c r="D134" s="177"/>
      <c r="E134" s="113"/>
      <c r="F134" s="113"/>
      <c r="G134" s="113"/>
      <c r="H134" s="205"/>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row>
    <row r="135" spans="1:65" s="329" customFormat="1" x14ac:dyDescent="0.25">
      <c r="A135" s="413" t="str">
        <f>'Risicoanalyse T'!B134</f>
        <v xml:space="preserve">Handhavingscontroles </v>
      </c>
      <c r="B135" s="79">
        <f>'Risicoanalyse T'!C134</f>
        <v>1</v>
      </c>
      <c r="C135" s="330"/>
      <c r="D135" s="415"/>
      <c r="E135" s="330">
        <f>B135*D135</f>
        <v>0</v>
      </c>
      <c r="F135" s="414"/>
      <c r="G135" s="330">
        <f>E135*F135</f>
        <v>0</v>
      </c>
      <c r="H135" s="205"/>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row>
    <row r="136" spans="1:65" x14ac:dyDescent="0.25">
      <c r="C136" s="124"/>
      <c r="D136" s="121"/>
      <c r="E136" s="120"/>
      <c r="F136" s="100"/>
      <c r="G136" s="120"/>
    </row>
    <row r="137" spans="1:65" x14ac:dyDescent="0.25">
      <c r="A137" s="186" t="str">
        <f>IF(ISBLANK('Risicoanalyse T'!B137),"--",'Risicoanalyse T'!B137)</f>
        <v>BRIKS PRODUCTEN</v>
      </c>
      <c r="B137" s="113"/>
      <c r="C137" s="113"/>
      <c r="D137" s="123"/>
      <c r="E137" s="113"/>
      <c r="F137" s="103"/>
      <c r="G137" s="113"/>
    </row>
    <row r="138" spans="1:65" x14ac:dyDescent="0.25">
      <c r="A138" s="165" t="str">
        <f>IF(ISBLANK('Risicoanalyse T'!B138),"--",'Risicoanalyse T'!B138)</f>
        <v>Advies toezicht bouwen en ruimtelijke ordening</v>
      </c>
      <c r="B138" s="35" t="str">
        <f>IF(ISBLANK('Risicoanalyse T'!C138),"--",'Risicoanalyse T'!C138)</f>
        <v>Aantal</v>
      </c>
      <c r="C138" s="113"/>
      <c r="D138" s="123"/>
      <c r="E138" s="113"/>
      <c r="F138" s="103"/>
      <c r="G138" s="113"/>
    </row>
    <row r="139" spans="1:65" x14ac:dyDescent="0.25">
      <c r="A139" s="187" t="str">
        <f>IF(ISBLANK('Risicoanalyse T'!B139),"--",'Risicoanalyse T'!B139)</f>
        <v>Realisatiefase</v>
      </c>
      <c r="B139" s="128"/>
      <c r="C139" s="113"/>
      <c r="D139" s="123"/>
      <c r="E139" s="113"/>
      <c r="F139" s="103"/>
      <c r="G139" s="113"/>
    </row>
    <row r="140" spans="1:65" x14ac:dyDescent="0.25">
      <c r="A140" s="187" t="str">
        <f>IF(ISBLANK('Risicoanalyse T'!B140),"--",'Risicoanalyse T'!B140)</f>
        <v>Toezicht bouwen en RO (eenvoudig) - realisatiefase</v>
      </c>
      <c r="B140" s="128"/>
      <c r="C140" s="117" t="str">
        <f>IF(ISBLANK('Risicoanalyse T'!BM140),"--",'Risicoanalyse T'!BM140)</f>
        <v>Totaalscore</v>
      </c>
      <c r="D140" s="129"/>
      <c r="E140" s="135"/>
      <c r="F140" s="130"/>
      <c r="G140" s="136"/>
    </row>
    <row r="141" spans="1:65" x14ac:dyDescent="0.25">
      <c r="A141" s="94" t="str">
        <f>IF(ISBLANK('Risicoanalyse T'!B141),"--",'Risicoanalyse T'!B141)</f>
        <v>Wonen categorie 1 eenvoudig &lt; € 25.000</v>
      </c>
      <c r="B141" s="153">
        <f>IF(ISBLANK('Risicoanalyse T'!C141),"--",'Risicoanalyse T'!C141)</f>
        <v>54</v>
      </c>
      <c r="C141" s="92">
        <f>IF(ISBLANK('Risicoanalyse T'!BM141),"--",'Risicoanalyse T'!BM141)</f>
        <v>72</v>
      </c>
      <c r="D141" s="285">
        <v>1</v>
      </c>
      <c r="E141" s="153">
        <f t="shared" si="2"/>
        <v>54</v>
      </c>
      <c r="F141" s="260">
        <v>3.6</v>
      </c>
      <c r="G141" s="153">
        <f t="shared" si="3"/>
        <v>194.4</v>
      </c>
    </row>
    <row r="142" spans="1:65" x14ac:dyDescent="0.25">
      <c r="A142" s="185" t="str">
        <f>IF(ISBLANK('Risicoanalyse T'!B142),"--",'Risicoanalyse T'!B142)</f>
        <v>Wonen categorie 1 €25.000 - €100.000 (eenvoudig)</v>
      </c>
      <c r="B142" s="4">
        <f>IF(ISBLANK('Risicoanalyse T'!C142),"--",'Risicoanalyse T'!C142)</f>
        <v>35</v>
      </c>
      <c r="C142" s="117">
        <f>IF(ISBLANK('Risicoanalyse T'!BM142),"--",'Risicoanalyse T'!BM142)</f>
        <v>146</v>
      </c>
      <c r="D142" s="285">
        <v>1</v>
      </c>
      <c r="E142" s="4">
        <f t="shared" si="2"/>
        <v>35</v>
      </c>
      <c r="F142" s="260">
        <v>3.6</v>
      </c>
      <c r="G142" s="4">
        <f t="shared" si="3"/>
        <v>126</v>
      </c>
    </row>
    <row r="143" spans="1:65" x14ac:dyDescent="0.25">
      <c r="A143" s="185" t="str">
        <f>IF(ISBLANK('Risicoanalyse T'!B143),"--",'Risicoanalyse T'!B143)</f>
        <v>Publiek categorie 1 &lt; €100.000</v>
      </c>
      <c r="B143" s="4">
        <f>IF(ISBLANK('Risicoanalyse T'!C143),"--",'Risicoanalyse T'!C143)</f>
        <v>29</v>
      </c>
      <c r="C143" s="117">
        <f>IF(ISBLANK('Risicoanalyse T'!BM143),"--",'Risicoanalyse T'!BM143)</f>
        <v>342</v>
      </c>
      <c r="D143" s="285">
        <v>1</v>
      </c>
      <c r="E143" s="4">
        <f t="shared" si="2"/>
        <v>29</v>
      </c>
      <c r="F143" s="260">
        <v>3.6</v>
      </c>
      <c r="G143" s="4">
        <f t="shared" si="3"/>
        <v>104.4</v>
      </c>
    </row>
    <row r="144" spans="1:65" x14ac:dyDescent="0.25">
      <c r="A144" s="185" t="str">
        <f>IF(ISBLANK('Risicoanalyse T'!B144),"--",'Risicoanalyse T'!B144)</f>
        <v>Bedrijf categorie 1 &lt; €100.000</v>
      </c>
      <c r="B144" s="4">
        <f>IF(ISBLANK('Risicoanalyse T'!C144),"--",'Risicoanalyse T'!C144)</f>
        <v>16</v>
      </c>
      <c r="C144" s="117">
        <f>IF(ISBLANK('Risicoanalyse T'!BM144),"--",'Risicoanalyse T'!BM144)</f>
        <v>327</v>
      </c>
      <c r="D144" s="285">
        <v>1</v>
      </c>
      <c r="E144" s="4">
        <f t="shared" si="2"/>
        <v>16</v>
      </c>
      <c r="F144" s="260">
        <v>3.6</v>
      </c>
      <c r="G144" s="4">
        <f t="shared" si="3"/>
        <v>57.6</v>
      </c>
    </row>
    <row r="145" spans="1:8" x14ac:dyDescent="0.25">
      <c r="A145" s="26" t="str">
        <f>IF(ISBLANK('Risicoanalyse T'!B145),"--",'Risicoanalyse T'!B145)</f>
        <v>--</v>
      </c>
      <c r="B145" s="4" t="str">
        <f>IF(ISBLANK('Risicoanalyse T'!C145),"--",'Risicoanalyse T'!C145)</f>
        <v>--</v>
      </c>
      <c r="C145" s="119">
        <f>IF(ISBLANK('Risicoanalyse T'!BM145),"--",'Risicoanalyse T'!BM145)</f>
        <v>0</v>
      </c>
      <c r="D145" s="287">
        <v>1</v>
      </c>
      <c r="E145" s="111" t="str">
        <f t="shared" si="2"/>
        <v>--</v>
      </c>
      <c r="F145" s="289"/>
      <c r="G145" s="111" t="str">
        <f t="shared" si="3"/>
        <v>--</v>
      </c>
    </row>
    <row r="146" spans="1:8" x14ac:dyDescent="0.25">
      <c r="A146" s="165" t="s">
        <v>130</v>
      </c>
      <c r="B146" s="117">
        <f>SUM(B141:B145)</f>
        <v>134</v>
      </c>
      <c r="C146" s="119"/>
      <c r="D146" s="193"/>
      <c r="E146" s="156">
        <f>SUM(E141:E145)</f>
        <v>134</v>
      </c>
      <c r="F146" s="156"/>
      <c r="G146" s="157">
        <f>SUM(G141:G145)</f>
        <v>482.4</v>
      </c>
    </row>
    <row r="147" spans="1:8" x14ac:dyDescent="0.25">
      <c r="A147" s="188" t="str">
        <f>IF(ISBLANK('Risicoanalyse T'!B147),"--",'Risicoanalyse T'!B147)</f>
        <v>Toezicht bouwen en RO (complex) - realisatiefase</v>
      </c>
      <c r="B147" s="126"/>
      <c r="C147" s="117" t="str">
        <f>IF(ISBLANK('Risicoanalyse T'!BM147),"--",'Risicoanalyse T'!BM147)</f>
        <v>Totaalscore</v>
      </c>
      <c r="D147" s="129"/>
      <c r="E147" s="135"/>
      <c r="F147" s="130"/>
      <c r="G147" s="136"/>
    </row>
    <row r="148" spans="1:8" x14ac:dyDescent="0.25">
      <c r="A148" s="185" t="str">
        <f>IF(ISBLANK('Risicoanalyse T'!B148),"--",'Risicoanalyse T'!B148)</f>
        <v>Wonen categorie 1 &lt; €100.000 (complex)</v>
      </c>
      <c r="B148" s="4">
        <f>IF(ISBLANK('Risicoanalyse T'!C148),"--",'Risicoanalyse T'!C148)</f>
        <v>1</v>
      </c>
      <c r="C148" s="92">
        <f>IF(ISBLANK('Risicoanalyse T'!BM148),"--",'Risicoanalyse T'!BM148)</f>
        <v>182</v>
      </c>
      <c r="D148" s="285">
        <v>1</v>
      </c>
      <c r="E148" s="153">
        <f t="shared" si="2"/>
        <v>1</v>
      </c>
      <c r="F148" s="260">
        <v>10</v>
      </c>
      <c r="G148" s="153">
        <f t="shared" si="3"/>
        <v>10</v>
      </c>
    </row>
    <row r="149" spans="1:8" x14ac:dyDescent="0.25">
      <c r="A149" s="185" t="str">
        <f>IF(ISBLANK('Risicoanalyse T'!B149),"--",'Risicoanalyse T'!B149)</f>
        <v>Wonen categorie 2  €100.000 - €1.000.000</v>
      </c>
      <c r="B149" s="4">
        <f>IF(ISBLANK('Risicoanalyse T'!C149),"--",'Risicoanalyse T'!C149)</f>
        <v>29</v>
      </c>
      <c r="C149" s="117">
        <f>IF(ISBLANK('Risicoanalyse T'!BM149),"--",'Risicoanalyse T'!BM149)</f>
        <v>242</v>
      </c>
      <c r="D149" s="285">
        <v>1</v>
      </c>
      <c r="E149" s="4">
        <f t="shared" si="2"/>
        <v>29</v>
      </c>
      <c r="F149" s="259">
        <v>15</v>
      </c>
      <c r="G149" s="4">
        <f t="shared" si="3"/>
        <v>435</v>
      </c>
    </row>
    <row r="150" spans="1:8" x14ac:dyDescent="0.25">
      <c r="A150" s="185" t="str">
        <f>IF(ISBLANK('Risicoanalyse T'!B150),"--",'Risicoanalyse T'!B150)</f>
        <v>Wonen categorie 3 &gt; €1.000.000</v>
      </c>
      <c r="B150" s="4">
        <f>IF(ISBLANK('Risicoanalyse T'!C150),"--",'Risicoanalyse T'!C150)</f>
        <v>6</v>
      </c>
      <c r="C150" s="117">
        <f>IF(ISBLANK('Risicoanalyse T'!BM150),"--",'Risicoanalyse T'!BM150)</f>
        <v>300</v>
      </c>
      <c r="D150" s="285">
        <v>1</v>
      </c>
      <c r="E150" s="4">
        <f t="shared" si="2"/>
        <v>6</v>
      </c>
      <c r="F150" s="259">
        <v>33</v>
      </c>
      <c r="G150" s="4">
        <f t="shared" si="3"/>
        <v>198</v>
      </c>
    </row>
    <row r="151" spans="1:8" x14ac:dyDescent="0.25">
      <c r="A151" s="185" t="str">
        <f>IF(ISBLANK('Risicoanalyse T'!B151),"--",'Risicoanalyse T'!B151)</f>
        <v>Publiek categorie 2  €100.000 - €1.000.000</v>
      </c>
      <c r="B151" s="4">
        <f>IF(ISBLANK('Risicoanalyse T'!C151),"--",'Risicoanalyse T'!C151)</f>
        <v>8</v>
      </c>
      <c r="C151" s="117">
        <f>IF(ISBLANK('Risicoanalyse T'!BM151),"--",'Risicoanalyse T'!BM151)</f>
        <v>507</v>
      </c>
      <c r="D151" s="285">
        <v>1</v>
      </c>
      <c r="E151" s="4">
        <f t="shared" si="2"/>
        <v>8</v>
      </c>
      <c r="F151" s="259">
        <v>20</v>
      </c>
      <c r="G151" s="4">
        <f t="shared" si="3"/>
        <v>160</v>
      </c>
    </row>
    <row r="152" spans="1:8" x14ac:dyDescent="0.25">
      <c r="A152" s="185" t="str">
        <f>IF(ISBLANK('Risicoanalyse T'!B152),"--",'Risicoanalyse T'!B152)</f>
        <v>Publiek categorie 3 &gt; €1.000.000</v>
      </c>
      <c r="B152" s="4">
        <f>IF(ISBLANK('Risicoanalyse T'!C152),"--",'Risicoanalyse T'!C152)</f>
        <v>5</v>
      </c>
      <c r="C152" s="117">
        <f>IF(ISBLANK('Risicoanalyse T'!BM152),"--",'Risicoanalyse T'!BM152)</f>
        <v>582</v>
      </c>
      <c r="D152" s="285">
        <v>1</v>
      </c>
      <c r="E152" s="4">
        <f t="shared" ref="E152:E265" si="4">IF(ISERROR(B152*D152),"--",B152*D152)</f>
        <v>5</v>
      </c>
      <c r="F152" s="259">
        <v>130</v>
      </c>
      <c r="G152" s="4">
        <f t="shared" ref="G152:G265" si="5">IF(ISERROR(E152*F152),"--",E152*F152)</f>
        <v>650</v>
      </c>
    </row>
    <row r="153" spans="1:8" x14ac:dyDescent="0.25">
      <c r="A153" s="185" t="str">
        <f>IF(ISBLANK('Risicoanalyse T'!B153),"--",'Risicoanalyse T'!B153)</f>
        <v>Bedrijf categorie 2  €100.000 - €1.000.000</v>
      </c>
      <c r="B153" s="4">
        <f>IF(ISBLANK('Risicoanalyse T'!C153),"--",'Risicoanalyse T'!C153)</f>
        <v>15</v>
      </c>
      <c r="C153" s="117">
        <f>IF(ISBLANK('Risicoanalyse T'!BM153),"--",'Risicoanalyse T'!BM153)</f>
        <v>513</v>
      </c>
      <c r="D153" s="285">
        <v>1</v>
      </c>
      <c r="E153" s="4">
        <f t="shared" si="4"/>
        <v>15</v>
      </c>
      <c r="F153" s="259">
        <v>20</v>
      </c>
      <c r="G153" s="4">
        <f t="shared" si="5"/>
        <v>300</v>
      </c>
    </row>
    <row r="154" spans="1:8" x14ac:dyDescent="0.25">
      <c r="A154" s="185" t="str">
        <f>IF(ISBLANK('Risicoanalyse T'!B154),"--",'Risicoanalyse T'!B154)</f>
        <v>Bedrijf categorie 3 &gt; €1.000.000</v>
      </c>
      <c r="B154" s="4">
        <f>IF(ISBLANK('Risicoanalyse T'!C154),"--",'Risicoanalyse T'!C154)</f>
        <v>2</v>
      </c>
      <c r="C154" s="117">
        <f>IF(ISBLANK('Risicoanalyse T'!BM154),"--",'Risicoanalyse T'!BM154)</f>
        <v>570</v>
      </c>
      <c r="D154" s="285">
        <v>1</v>
      </c>
      <c r="E154" s="4">
        <f t="shared" si="4"/>
        <v>2</v>
      </c>
      <c r="F154" s="259">
        <v>32.5</v>
      </c>
      <c r="G154" s="4">
        <f t="shared" si="5"/>
        <v>65</v>
      </c>
    </row>
    <row r="155" spans="1:8" x14ac:dyDescent="0.25">
      <c r="A155" s="185" t="str">
        <f>IF(ISBLANK('Risicoanalyse T'!B155),"--",'Risicoanalyse T'!B155)</f>
        <v>Bouwwerken categorie 3+ &gt; € 10.000.000</v>
      </c>
      <c r="B155" s="4">
        <f>IF(ISBLANK('Risicoanalyse T'!C155),"--",'Risicoanalyse T'!C155)</f>
        <v>0</v>
      </c>
      <c r="C155" s="117">
        <f>IF(ISBLANK('Risicoanalyse T'!BM155),"--",'Risicoanalyse T'!BM155)</f>
        <v>663</v>
      </c>
      <c r="D155" s="285">
        <v>1</v>
      </c>
      <c r="E155" s="4">
        <f t="shared" si="4"/>
        <v>0</v>
      </c>
      <c r="F155" s="259">
        <v>35</v>
      </c>
      <c r="G155" s="4">
        <f t="shared" si="5"/>
        <v>0</v>
      </c>
    </row>
    <row r="156" spans="1:8" x14ac:dyDescent="0.25">
      <c r="A156" s="26" t="str">
        <f>IF(ISBLANK('Risicoanalyse T'!B156),"--",'Risicoanalyse T'!B156)</f>
        <v>--</v>
      </c>
      <c r="B156" s="4" t="str">
        <f>IF(ISBLANK('Risicoanalyse T'!C156),"--",'Risicoanalyse T'!C156)</f>
        <v>--</v>
      </c>
      <c r="C156" s="119">
        <f>IF(ISBLANK('Risicoanalyse T'!BM156),"--",'Risicoanalyse T'!BM156)</f>
        <v>0</v>
      </c>
      <c r="D156" s="285">
        <v>1</v>
      </c>
      <c r="E156" s="111" t="str">
        <f t="shared" si="4"/>
        <v>--</v>
      </c>
      <c r="F156" s="289"/>
      <c r="G156" s="111" t="str">
        <f t="shared" si="5"/>
        <v>--</v>
      </c>
    </row>
    <row r="157" spans="1:8" x14ac:dyDescent="0.25">
      <c r="A157" s="165" t="s">
        <v>130</v>
      </c>
      <c r="B157" s="117">
        <f>SUM(B148:B156)</f>
        <v>66</v>
      </c>
      <c r="C157" s="119"/>
      <c r="D157" s="193"/>
      <c r="E157" s="156">
        <f>SUM(E148:E156)</f>
        <v>66</v>
      </c>
      <c r="F157" s="156"/>
      <c r="G157" s="157">
        <f>SUM(G148:G156)</f>
        <v>1818</v>
      </c>
    </row>
    <row r="158" spans="1:8" x14ac:dyDescent="0.25">
      <c r="A158" s="188" t="str">
        <f>IF(ISBLANK('Risicoanalyse T'!B158),"--",'Risicoanalyse T'!B158)</f>
        <v>Toezicht gebruiksfase (bestaande bouw)</v>
      </c>
      <c r="B158" s="125"/>
      <c r="C158" s="117" t="str">
        <f>IF(ISBLANK('Risicoanalyse T'!BM158),"--",'Risicoanalyse T'!BM158)</f>
        <v>Totaalscore</v>
      </c>
      <c r="D158" s="129"/>
      <c r="E158" s="135"/>
      <c r="F158" s="130"/>
      <c r="G158" s="136"/>
    </row>
    <row r="159" spans="1:8" x14ac:dyDescent="0.25">
      <c r="A159" s="101" t="str">
        <f>IF(ISBLANK('Risicoanalyse T'!B159),"--",'Risicoanalyse T'!B159)</f>
        <v>Tehuizen &gt; 10 pers.</v>
      </c>
      <c r="B159" s="4" t="str">
        <f>IF(ISBLANK('Risicoanalyse T'!C159),"--",'Risicoanalyse T'!C159)</f>
        <v>--</v>
      </c>
      <c r="C159" s="92">
        <f>IF(ISBLANK('Risicoanalyse T'!BM159),"--",'Risicoanalyse T'!BM159)</f>
        <v>348</v>
      </c>
      <c r="D159" s="285">
        <v>1</v>
      </c>
      <c r="E159" s="153" t="str">
        <f t="shared" si="4"/>
        <v>--</v>
      </c>
      <c r="F159" s="260">
        <v>6</v>
      </c>
      <c r="G159" s="153" t="str">
        <f t="shared" si="5"/>
        <v>--</v>
      </c>
      <c r="H159" s="203" t="s">
        <v>563</v>
      </c>
    </row>
    <row r="160" spans="1:8" x14ac:dyDescent="0.25">
      <c r="A160" s="101" t="str">
        <f>IF(ISBLANK('Risicoanalyse T'!B160),"--",'Risicoanalyse T'!B160)</f>
        <v xml:space="preserve">Kloosters/abdijen </v>
      </c>
      <c r="B160" s="4" t="str">
        <f>IF(ISBLANK('Risicoanalyse T'!C160),"--",'Risicoanalyse T'!C160)</f>
        <v>--</v>
      </c>
      <c r="C160" s="92">
        <f>IF(ISBLANK('Risicoanalyse T'!BM160),"--",'Risicoanalyse T'!BM160)</f>
        <v>164</v>
      </c>
      <c r="D160" s="285">
        <v>0.33</v>
      </c>
      <c r="E160" s="153" t="str">
        <f t="shared" si="4"/>
        <v>--</v>
      </c>
      <c r="F160" s="260">
        <v>6</v>
      </c>
      <c r="G160" s="153" t="str">
        <f t="shared" si="5"/>
        <v>--</v>
      </c>
    </row>
    <row r="161" spans="1:7" x14ac:dyDescent="0.25">
      <c r="A161" s="101" t="str">
        <f>IF(ISBLANK('Risicoanalyse T'!B161),"--",'Risicoanalyse T'!B161)</f>
        <v xml:space="preserve">Woongeb. met inpandige gangen </v>
      </c>
      <c r="B161" s="4" t="str">
        <f>IF(ISBLANK('Risicoanalyse T'!C161),"--",'Risicoanalyse T'!C161)</f>
        <v>--</v>
      </c>
      <c r="C161" s="92">
        <f>IF(ISBLANK('Risicoanalyse T'!BM161),"--",'Risicoanalyse T'!BM161)</f>
        <v>108</v>
      </c>
      <c r="D161" s="285">
        <v>0</v>
      </c>
      <c r="E161" s="153" t="str">
        <f t="shared" si="4"/>
        <v>--</v>
      </c>
      <c r="F161" s="260">
        <v>6</v>
      </c>
      <c r="G161" s="153" t="str">
        <f t="shared" si="5"/>
        <v>--</v>
      </c>
    </row>
    <row r="162" spans="1:7" x14ac:dyDescent="0.25">
      <c r="A162" s="101" t="str">
        <f>IF(ISBLANK('Risicoanalyse T'!B162),"--",'Risicoanalyse T'!B162)</f>
        <v xml:space="preserve">Woningen met zorg </v>
      </c>
      <c r="B162" s="4" t="str">
        <f>IF(ISBLANK('Risicoanalyse T'!C162),"--",'Risicoanalyse T'!C162)</f>
        <v>--</v>
      </c>
      <c r="C162" s="92">
        <f>IF(ISBLANK('Risicoanalyse T'!BM162),"--",'Risicoanalyse T'!BM162)</f>
        <v>249</v>
      </c>
      <c r="D162" s="285">
        <v>1</v>
      </c>
      <c r="E162" s="153" t="str">
        <f t="shared" si="4"/>
        <v>--</v>
      </c>
      <c r="F162" s="260">
        <v>6</v>
      </c>
      <c r="G162" s="153" t="str">
        <f t="shared" si="5"/>
        <v>--</v>
      </c>
    </row>
    <row r="163" spans="1:7" x14ac:dyDescent="0.25">
      <c r="A163" s="101" t="str">
        <f>IF(ISBLANK('Risicoanalyse T'!B163),"--",'Risicoanalyse T'!B163)</f>
        <v>Woningen (bedrijfsm./complexen) niet zelfredz.bew. &gt; 10 pers.</v>
      </c>
      <c r="B163" s="4" t="str">
        <f>IF(ISBLANK('Risicoanalyse T'!C163),"--",'Risicoanalyse T'!C163)</f>
        <v>--</v>
      </c>
      <c r="C163" s="92">
        <f>IF(ISBLANK('Risicoanalyse T'!BM163),"--",'Risicoanalyse T'!BM163)</f>
        <v>267</v>
      </c>
      <c r="D163" s="285">
        <v>1</v>
      </c>
      <c r="E163" s="153" t="str">
        <f t="shared" si="4"/>
        <v>--</v>
      </c>
      <c r="F163" s="260">
        <v>6</v>
      </c>
      <c r="G163" s="153" t="str">
        <f t="shared" si="5"/>
        <v>--</v>
      </c>
    </row>
    <row r="164" spans="1:7" x14ac:dyDescent="0.25">
      <c r="A164" s="101" t="str">
        <f>IF(ISBLANK('Risicoanalyse T'!B164),"--",'Risicoanalyse T'!B164)</f>
        <v>Bejaardenoorden / verzorgingshuizen &gt; 10 pers.</v>
      </c>
      <c r="B164" s="4" t="str">
        <f>IF(ISBLANK('Risicoanalyse T'!C164),"--",'Risicoanalyse T'!C164)</f>
        <v>--</v>
      </c>
      <c r="C164" s="92">
        <f>IF(ISBLANK('Risicoanalyse T'!BM164),"--",'Risicoanalyse T'!BM164)</f>
        <v>372</v>
      </c>
      <c r="D164" s="285">
        <v>1</v>
      </c>
      <c r="E164" s="153" t="str">
        <f t="shared" si="4"/>
        <v>--</v>
      </c>
      <c r="F164" s="260">
        <v>6</v>
      </c>
      <c r="G164" s="153" t="str">
        <f t="shared" si="5"/>
        <v>--</v>
      </c>
    </row>
    <row r="165" spans="1:7" x14ac:dyDescent="0.25">
      <c r="A165" s="101" t="str">
        <f>IF(ISBLANK('Risicoanalyse T'!B165),"--",'Risicoanalyse T'!B165)</f>
        <v>Kamerverhuur &gt; 4 pers.</v>
      </c>
      <c r="B165" s="4" t="str">
        <f>IF(ISBLANK('Risicoanalyse T'!C165),"--",'Risicoanalyse T'!C165)</f>
        <v>--</v>
      </c>
      <c r="C165" s="92">
        <f>IF(ISBLANK('Risicoanalyse T'!BM165),"--",'Risicoanalyse T'!BM165)</f>
        <v>520</v>
      </c>
      <c r="D165" s="285">
        <v>1</v>
      </c>
      <c r="E165" s="153" t="str">
        <f t="shared" si="4"/>
        <v>--</v>
      </c>
      <c r="F165" s="260">
        <v>6</v>
      </c>
      <c r="G165" s="153" t="str">
        <f t="shared" si="5"/>
        <v>--</v>
      </c>
    </row>
    <row r="166" spans="1:7" x14ac:dyDescent="0.25">
      <c r="A166" s="101" t="str">
        <f>IF(ISBLANK('Risicoanalyse T'!B166),"--",'Risicoanalyse T'!B166)</f>
        <v>Kinderdagverblijf &gt; 10 pers.</v>
      </c>
      <c r="B166" s="4" t="str">
        <f>IF(ISBLANK('Risicoanalyse T'!C166),"--",'Risicoanalyse T'!C166)</f>
        <v>--</v>
      </c>
      <c r="C166" s="92">
        <f>IF(ISBLANK('Risicoanalyse T'!BM166),"--",'Risicoanalyse T'!BM166)</f>
        <v>152</v>
      </c>
      <c r="D166" s="285">
        <v>0.33</v>
      </c>
      <c r="E166" s="153" t="str">
        <f t="shared" si="4"/>
        <v>--</v>
      </c>
      <c r="F166" s="260">
        <v>6</v>
      </c>
      <c r="G166" s="153" t="str">
        <f t="shared" si="5"/>
        <v>--</v>
      </c>
    </row>
    <row r="167" spans="1:7" x14ac:dyDescent="0.25">
      <c r="A167" s="101" t="str">
        <f>IF(ISBLANK('Risicoanalyse T'!B167),"--",'Risicoanalyse T'!B167)</f>
        <v>Peuterspeelzaal &gt; 10 pers.</v>
      </c>
      <c r="B167" s="4" t="str">
        <f>IF(ISBLANK('Risicoanalyse T'!C167),"--",'Risicoanalyse T'!C167)</f>
        <v>--</v>
      </c>
      <c r="C167" s="92">
        <f>IF(ISBLANK('Risicoanalyse T'!BM167),"--",'Risicoanalyse T'!BM167)</f>
        <v>140</v>
      </c>
      <c r="D167" s="285">
        <v>0.25</v>
      </c>
      <c r="E167" s="153" t="str">
        <f t="shared" si="4"/>
        <v>--</v>
      </c>
      <c r="F167" s="260">
        <v>6</v>
      </c>
      <c r="G167" s="153" t="str">
        <f t="shared" si="5"/>
        <v>--</v>
      </c>
    </row>
    <row r="168" spans="1:7" x14ac:dyDescent="0.25">
      <c r="A168" s="101" t="str">
        <f>IF(ISBLANK('Risicoanalyse T'!B168),"--",'Risicoanalyse T'!B168)</f>
        <v>Theater, schouwburg, bioscoop, aula 50-250 pers.</v>
      </c>
      <c r="B168" s="4" t="str">
        <f>IF(ISBLANK('Risicoanalyse T'!C168),"--",'Risicoanalyse T'!C168)</f>
        <v>--</v>
      </c>
      <c r="C168" s="92">
        <f>IF(ISBLANK('Risicoanalyse T'!BM168),"--",'Risicoanalyse T'!BM168)</f>
        <v>198</v>
      </c>
      <c r="D168" s="285">
        <v>0.25</v>
      </c>
      <c r="E168" s="153" t="str">
        <f t="shared" si="4"/>
        <v>--</v>
      </c>
      <c r="F168" s="260">
        <v>6</v>
      </c>
      <c r="G168" s="153" t="str">
        <f t="shared" si="5"/>
        <v>--</v>
      </c>
    </row>
    <row r="169" spans="1:7" x14ac:dyDescent="0.25">
      <c r="A169" s="101" t="str">
        <f>IF(ISBLANK('Risicoanalyse T'!B169),"--",'Risicoanalyse T'!B169)</f>
        <v>Theater, schouwburg, bioscoop, aula 250-500 pers.</v>
      </c>
      <c r="B169" s="4" t="str">
        <f>IF(ISBLANK('Risicoanalyse T'!C169),"--",'Risicoanalyse T'!C169)</f>
        <v>--</v>
      </c>
      <c r="C169" s="92">
        <f>IF(ISBLANK('Risicoanalyse T'!BM169),"--",'Risicoanalyse T'!BM169)</f>
        <v>201</v>
      </c>
      <c r="D169" s="285">
        <v>0.25</v>
      </c>
      <c r="E169" s="153" t="str">
        <f t="shared" si="4"/>
        <v>--</v>
      </c>
      <c r="F169" s="260">
        <v>6</v>
      </c>
      <c r="G169" s="153" t="str">
        <f t="shared" si="5"/>
        <v>--</v>
      </c>
    </row>
    <row r="170" spans="1:7" x14ac:dyDescent="0.25">
      <c r="A170" s="101" t="str">
        <f>IF(ISBLANK('Risicoanalyse T'!B170),"--",'Risicoanalyse T'!B170)</f>
        <v>Theater, schouwburg, bioscoop, aula &gt; 500 pers.</v>
      </c>
      <c r="B170" s="4" t="str">
        <f>IF(ISBLANK('Risicoanalyse T'!C170),"--",'Risicoanalyse T'!C170)</f>
        <v>--</v>
      </c>
      <c r="C170" s="92">
        <f>IF(ISBLANK('Risicoanalyse T'!BM170),"--",'Risicoanalyse T'!BM170)</f>
        <v>207</v>
      </c>
      <c r="D170" s="285">
        <v>0.33</v>
      </c>
      <c r="E170" s="153" t="str">
        <f t="shared" si="4"/>
        <v>--</v>
      </c>
      <c r="F170" s="260">
        <v>6</v>
      </c>
      <c r="G170" s="153" t="str">
        <f t="shared" si="5"/>
        <v>--</v>
      </c>
    </row>
    <row r="171" spans="1:7" x14ac:dyDescent="0.25">
      <c r="A171" s="101" t="str">
        <f>IF(ISBLANK('Risicoanalyse T'!B171),"--",'Risicoanalyse T'!B171)</f>
        <v>Museum, bibliotheek 50-250 pers.</v>
      </c>
      <c r="B171" s="4" t="str">
        <f>IF(ISBLANK('Risicoanalyse T'!C171),"--",'Risicoanalyse T'!C171)</f>
        <v>--</v>
      </c>
      <c r="C171" s="92">
        <f>IF(ISBLANK('Risicoanalyse T'!BM171),"--",'Risicoanalyse T'!BM171)</f>
        <v>82</v>
      </c>
      <c r="D171" s="285">
        <v>0</v>
      </c>
      <c r="E171" s="153" t="str">
        <f t="shared" si="4"/>
        <v>--</v>
      </c>
      <c r="F171" s="260">
        <v>6</v>
      </c>
      <c r="G171" s="153" t="str">
        <f t="shared" si="5"/>
        <v>--</v>
      </c>
    </row>
    <row r="172" spans="1:7" x14ac:dyDescent="0.25">
      <c r="A172" s="101" t="str">
        <f>IF(ISBLANK('Risicoanalyse T'!B172),"--",'Risicoanalyse T'!B172)</f>
        <v>Museum, bibliotheek 250-500 pers.</v>
      </c>
      <c r="B172" s="4" t="str">
        <f>IF(ISBLANK('Risicoanalyse T'!C172),"--",'Risicoanalyse T'!C172)</f>
        <v>--</v>
      </c>
      <c r="C172" s="92">
        <f>IF(ISBLANK('Risicoanalyse T'!BM172),"--",'Risicoanalyse T'!BM172)</f>
        <v>82</v>
      </c>
      <c r="D172" s="285">
        <v>0</v>
      </c>
      <c r="E172" s="153" t="str">
        <f t="shared" si="4"/>
        <v>--</v>
      </c>
      <c r="F172" s="260">
        <v>6</v>
      </c>
      <c r="G172" s="153" t="str">
        <f t="shared" si="5"/>
        <v>--</v>
      </c>
    </row>
    <row r="173" spans="1:7" x14ac:dyDescent="0.25">
      <c r="A173" s="101" t="str">
        <f>IF(ISBLANK('Risicoanalyse T'!B173),"--",'Risicoanalyse T'!B173)</f>
        <v>Museum, bibliotheek &gt; 500 pers.</v>
      </c>
      <c r="B173" s="4" t="str">
        <f>IF(ISBLANK('Risicoanalyse T'!C173),"--",'Risicoanalyse T'!C173)</f>
        <v>--</v>
      </c>
      <c r="C173" s="92">
        <f>IF(ISBLANK('Risicoanalyse T'!BM173),"--",'Risicoanalyse T'!BM173)</f>
        <v>90</v>
      </c>
      <c r="D173" s="285">
        <v>0</v>
      </c>
      <c r="E173" s="153" t="str">
        <f t="shared" si="4"/>
        <v>--</v>
      </c>
      <c r="F173" s="260">
        <v>6</v>
      </c>
      <c r="G173" s="153" t="str">
        <f t="shared" si="5"/>
        <v>--</v>
      </c>
    </row>
    <row r="174" spans="1:7" x14ac:dyDescent="0.25">
      <c r="A174" s="101" t="str">
        <f>IF(ISBLANK('Risicoanalyse T'!B174),"--",'Risicoanalyse T'!B174)</f>
        <v>Buurthuis, ontm.centrum, wijkcentr. 50-250 pers.</v>
      </c>
      <c r="B174" s="4" t="str">
        <f>IF(ISBLANK('Risicoanalyse T'!C174),"--",'Risicoanalyse T'!C174)</f>
        <v>--</v>
      </c>
      <c r="C174" s="92">
        <f>IF(ISBLANK('Risicoanalyse T'!BM174),"--",'Risicoanalyse T'!BM174)</f>
        <v>225</v>
      </c>
      <c r="D174" s="285">
        <v>0.25</v>
      </c>
      <c r="E174" s="153" t="str">
        <f t="shared" si="4"/>
        <v>--</v>
      </c>
      <c r="F174" s="260">
        <v>6</v>
      </c>
      <c r="G174" s="153" t="str">
        <f t="shared" si="5"/>
        <v>--</v>
      </c>
    </row>
    <row r="175" spans="1:7" x14ac:dyDescent="0.25">
      <c r="A175" s="101" t="str">
        <f>IF(ISBLANK('Risicoanalyse T'!B175),"--",'Risicoanalyse T'!B175)</f>
        <v>Buurthuis, ontm.centrum, wijkcentr. &gt; 250 pers.</v>
      </c>
      <c r="B175" s="4" t="str">
        <f>IF(ISBLANK('Risicoanalyse T'!C175),"--",'Risicoanalyse T'!C175)</f>
        <v>--</v>
      </c>
      <c r="C175" s="92">
        <f>IF(ISBLANK('Risicoanalyse T'!BM175),"--",'Risicoanalyse T'!BM175)</f>
        <v>237</v>
      </c>
      <c r="D175" s="285">
        <v>0.25</v>
      </c>
      <c r="E175" s="153" t="str">
        <f t="shared" si="4"/>
        <v>--</v>
      </c>
      <c r="F175" s="260">
        <v>6</v>
      </c>
      <c r="G175" s="153" t="str">
        <f t="shared" si="5"/>
        <v>--</v>
      </c>
    </row>
    <row r="176" spans="1:7" x14ac:dyDescent="0.25">
      <c r="A176" s="101" t="str">
        <f>IF(ISBLANK('Risicoanalyse T'!B176),"--",'Risicoanalyse T'!B176)</f>
        <v>Gebedshuis 50-250 pers.</v>
      </c>
      <c r="B176" s="4" t="str">
        <f>IF(ISBLANK('Risicoanalyse T'!C176),"--",'Risicoanalyse T'!C176)</f>
        <v>--</v>
      </c>
      <c r="C176" s="92">
        <f>IF(ISBLANK('Risicoanalyse T'!BM176),"--",'Risicoanalyse T'!BM176)</f>
        <v>128</v>
      </c>
      <c r="D176" s="285">
        <v>0</v>
      </c>
      <c r="E176" s="153" t="str">
        <f t="shared" si="4"/>
        <v>--</v>
      </c>
      <c r="F176" s="260">
        <v>6</v>
      </c>
      <c r="G176" s="153" t="str">
        <f t="shared" si="5"/>
        <v>--</v>
      </c>
    </row>
    <row r="177" spans="1:7" x14ac:dyDescent="0.25">
      <c r="A177" s="101" t="str">
        <f>IF(ISBLANK('Risicoanalyse T'!B177),"--",'Risicoanalyse T'!B177)</f>
        <v>Gebedshuis &gt; 250 pers.</v>
      </c>
      <c r="B177" s="4" t="str">
        <f>IF(ISBLANK('Risicoanalyse T'!C177),"--",'Risicoanalyse T'!C177)</f>
        <v>--</v>
      </c>
      <c r="C177" s="92">
        <f>IF(ISBLANK('Risicoanalyse T'!BM177),"--",'Risicoanalyse T'!BM177)</f>
        <v>136</v>
      </c>
      <c r="D177" s="285">
        <v>0</v>
      </c>
      <c r="E177" s="153" t="str">
        <f t="shared" si="4"/>
        <v>--</v>
      </c>
      <c r="F177" s="260">
        <v>6</v>
      </c>
      <c r="G177" s="153" t="str">
        <f t="shared" si="5"/>
        <v>--</v>
      </c>
    </row>
    <row r="178" spans="1:7" x14ac:dyDescent="0.25">
      <c r="A178" s="101" t="str">
        <f>IF(ISBLANK('Risicoanalyse T'!B178),"--",'Risicoanalyse T'!B178)</f>
        <v>Tentoonstellingsgebouwen 50-250 pers.</v>
      </c>
      <c r="B178" s="4" t="str">
        <f>IF(ISBLANK('Risicoanalyse T'!C178),"--",'Risicoanalyse T'!C178)</f>
        <v>--</v>
      </c>
      <c r="C178" s="92">
        <f>IF(ISBLANK('Risicoanalyse T'!BM178),"--",'Risicoanalyse T'!BM178)</f>
        <v>147</v>
      </c>
      <c r="D178" s="285">
        <v>0.25</v>
      </c>
      <c r="E178" s="153" t="str">
        <f t="shared" si="4"/>
        <v>--</v>
      </c>
      <c r="F178" s="260">
        <v>6</v>
      </c>
      <c r="G178" s="153" t="str">
        <f t="shared" si="5"/>
        <v>--</v>
      </c>
    </row>
    <row r="179" spans="1:7" x14ac:dyDescent="0.25">
      <c r="A179" s="101" t="str">
        <f>IF(ISBLANK('Risicoanalyse T'!B179),"--",'Risicoanalyse T'!B179)</f>
        <v>Tentoonstellingsgebouwen 250-500 pers.</v>
      </c>
      <c r="B179" s="4" t="str">
        <f>IF(ISBLANK('Risicoanalyse T'!C179),"--",'Risicoanalyse T'!C179)</f>
        <v>--</v>
      </c>
      <c r="C179" s="92">
        <f>IF(ISBLANK('Risicoanalyse T'!BM179),"--",'Risicoanalyse T'!BM179)</f>
        <v>147</v>
      </c>
      <c r="D179" s="285">
        <v>0.25</v>
      </c>
      <c r="E179" s="153" t="str">
        <f t="shared" si="4"/>
        <v>--</v>
      </c>
      <c r="F179" s="260">
        <v>6</v>
      </c>
      <c r="G179" s="153" t="str">
        <f t="shared" si="5"/>
        <v>--</v>
      </c>
    </row>
    <row r="180" spans="1:7" x14ac:dyDescent="0.25">
      <c r="A180" s="101" t="str">
        <f>IF(ISBLANK('Risicoanalyse T'!B180),"--",'Risicoanalyse T'!B180)</f>
        <v>Tentoonstellingsgebouwen &gt; 500 pers.</v>
      </c>
      <c r="B180" s="4" t="str">
        <f>IF(ISBLANK('Risicoanalyse T'!C180),"--",'Risicoanalyse T'!C180)</f>
        <v>--</v>
      </c>
      <c r="C180" s="92">
        <f>IF(ISBLANK('Risicoanalyse T'!BM180),"--",'Risicoanalyse T'!BM180)</f>
        <v>159</v>
      </c>
      <c r="D180" s="285">
        <v>0.33</v>
      </c>
      <c r="E180" s="153" t="str">
        <f t="shared" si="4"/>
        <v>--</v>
      </c>
      <c r="F180" s="260">
        <v>6</v>
      </c>
      <c r="G180" s="153" t="str">
        <f t="shared" si="5"/>
        <v>--</v>
      </c>
    </row>
    <row r="181" spans="1:7" x14ac:dyDescent="0.25">
      <c r="A181" s="101" t="str">
        <f>IF(ISBLANK('Risicoanalyse T'!B181),"--",'Risicoanalyse T'!B181)</f>
        <v>Kantine, eetzaal &gt; 50 pers.</v>
      </c>
      <c r="B181" s="4" t="str">
        <f>IF(ISBLANK('Risicoanalyse T'!C181),"--",'Risicoanalyse T'!C181)</f>
        <v>--</v>
      </c>
      <c r="C181" s="92">
        <f>IF(ISBLANK('Risicoanalyse T'!BM181),"--",'Risicoanalyse T'!BM181)</f>
        <v>96</v>
      </c>
      <c r="D181" s="285">
        <v>0</v>
      </c>
      <c r="E181" s="153" t="str">
        <f t="shared" si="4"/>
        <v>--</v>
      </c>
      <c r="F181" s="260">
        <v>6</v>
      </c>
      <c r="G181" s="153" t="str">
        <f t="shared" si="5"/>
        <v>--</v>
      </c>
    </row>
    <row r="182" spans="1:7" x14ac:dyDescent="0.25">
      <c r="A182" s="101" t="str">
        <f>IF(ISBLANK('Risicoanalyse T'!B182),"--",'Risicoanalyse T'!B182)</f>
        <v>Cafe's, discotheek, restaurant 50-250 pers.</v>
      </c>
      <c r="B182" s="4" t="str">
        <f>IF(ISBLANK('Risicoanalyse T'!C182),"--",'Risicoanalyse T'!C182)</f>
        <v>--</v>
      </c>
      <c r="C182" s="92">
        <f>IF(ISBLANK('Risicoanalyse T'!BM182),"--",'Risicoanalyse T'!BM182)</f>
        <v>348</v>
      </c>
      <c r="D182" s="285">
        <v>0.33</v>
      </c>
      <c r="E182" s="153" t="str">
        <f t="shared" si="4"/>
        <v>--</v>
      </c>
      <c r="F182" s="260">
        <v>6</v>
      </c>
      <c r="G182" s="153" t="str">
        <f t="shared" si="5"/>
        <v>--</v>
      </c>
    </row>
    <row r="183" spans="1:7" x14ac:dyDescent="0.25">
      <c r="A183" s="101" t="str">
        <f>IF(ISBLANK('Risicoanalyse T'!B183),"--",'Risicoanalyse T'!B183)</f>
        <v>Cafe's, discotheek, restaurant 250-500 pers.</v>
      </c>
      <c r="B183" s="4" t="str">
        <f>IF(ISBLANK('Risicoanalyse T'!C183),"--",'Risicoanalyse T'!C183)</f>
        <v>--</v>
      </c>
      <c r="C183" s="92">
        <f>IF(ISBLANK('Risicoanalyse T'!BM183),"--",'Risicoanalyse T'!BM183)</f>
        <v>364</v>
      </c>
      <c r="D183" s="285">
        <v>0.33</v>
      </c>
      <c r="E183" s="153" t="str">
        <f t="shared" si="4"/>
        <v>--</v>
      </c>
      <c r="F183" s="260">
        <v>6</v>
      </c>
      <c r="G183" s="153" t="str">
        <f t="shared" si="5"/>
        <v>--</v>
      </c>
    </row>
    <row r="184" spans="1:7" x14ac:dyDescent="0.25">
      <c r="A184" s="101" t="str">
        <f>IF(ISBLANK('Risicoanalyse T'!B184),"--",'Risicoanalyse T'!B184)</f>
        <v>Cafe's, discotheek, restaurant &gt; 500 pers.</v>
      </c>
      <c r="B184" s="4" t="str">
        <f>IF(ISBLANK('Risicoanalyse T'!C184),"--",'Risicoanalyse T'!C184)</f>
        <v>--</v>
      </c>
      <c r="C184" s="92">
        <f>IF(ISBLANK('Risicoanalyse T'!BM184),"--",'Risicoanalyse T'!BM184)</f>
        <v>273</v>
      </c>
      <c r="D184" s="285">
        <v>0.33</v>
      </c>
      <c r="E184" s="153" t="str">
        <f t="shared" si="4"/>
        <v>--</v>
      </c>
      <c r="F184" s="260">
        <v>6</v>
      </c>
      <c r="G184" s="153" t="str">
        <f t="shared" si="5"/>
        <v>--</v>
      </c>
    </row>
    <row r="185" spans="1:7" x14ac:dyDescent="0.25">
      <c r="A185" s="101" t="str">
        <f>IF(ISBLANK('Risicoanalyse T'!B185),"--",'Risicoanalyse T'!B185)</f>
        <v>Overige gebouwen met bijeekomstfunctie &gt;50 pers.</v>
      </c>
      <c r="B185" s="4" t="str">
        <f>IF(ISBLANK('Risicoanalyse T'!C185),"--",'Risicoanalyse T'!C185)</f>
        <v>--</v>
      </c>
      <c r="C185" s="92">
        <f>IF(ISBLANK('Risicoanalyse T'!BM185),"--",'Risicoanalyse T'!BM185)</f>
        <v>261</v>
      </c>
      <c r="D185" s="285">
        <v>0.25</v>
      </c>
      <c r="E185" s="153" t="str">
        <f t="shared" si="4"/>
        <v>--</v>
      </c>
      <c r="F185" s="260">
        <v>6</v>
      </c>
      <c r="G185" s="153" t="str">
        <f t="shared" si="5"/>
        <v>--</v>
      </c>
    </row>
    <row r="186" spans="1:7" x14ac:dyDescent="0.25">
      <c r="A186" s="101" t="str">
        <f>IF(ISBLANK('Risicoanalyse T'!B186),"--",'Risicoanalyse T'!B186)</f>
        <v>Gevangenissen &gt; 10 pers.</v>
      </c>
      <c r="B186" s="4" t="str">
        <f>IF(ISBLANK('Risicoanalyse T'!C186),"--",'Risicoanalyse T'!C186)</f>
        <v>--</v>
      </c>
      <c r="C186" s="92">
        <f>IF(ISBLANK('Risicoanalyse T'!BM186),"--",'Risicoanalyse T'!BM186)</f>
        <v>71</v>
      </c>
      <c r="D186" s="285">
        <v>1</v>
      </c>
      <c r="E186" s="153" t="str">
        <f t="shared" si="4"/>
        <v>--</v>
      </c>
      <c r="F186" s="260">
        <v>6</v>
      </c>
      <c r="G186" s="153" t="str">
        <f t="shared" si="5"/>
        <v>--</v>
      </c>
    </row>
    <row r="187" spans="1:7" x14ac:dyDescent="0.25">
      <c r="A187" s="101" t="str">
        <f>IF(ISBLANK('Risicoanalyse T'!B187),"--",'Risicoanalyse T'!B187)</f>
        <v>Gezondheidsdiensten &gt; 50 pers.</v>
      </c>
      <c r="B187" s="4" t="str">
        <f>IF(ISBLANK('Risicoanalyse T'!C187),"--",'Risicoanalyse T'!C187)</f>
        <v>--</v>
      </c>
      <c r="C187" s="92">
        <f>IF(ISBLANK('Risicoanalyse T'!BM187),"--",'Risicoanalyse T'!BM187)</f>
        <v>156</v>
      </c>
      <c r="D187" s="285">
        <v>0.25</v>
      </c>
      <c r="E187" s="153" t="str">
        <f t="shared" si="4"/>
        <v>--</v>
      </c>
      <c r="F187" s="260">
        <v>6</v>
      </c>
      <c r="G187" s="153" t="str">
        <f t="shared" si="5"/>
        <v>--</v>
      </c>
    </row>
    <row r="188" spans="1:7" x14ac:dyDescent="0.25">
      <c r="A188" s="101" t="str">
        <f>IF(ISBLANK('Risicoanalyse T'!B188),"--",'Risicoanalyse T'!B188)</f>
        <v>Klinieken (poli-, psychiatr., ...) &gt; 10 pers.</v>
      </c>
      <c r="B188" s="4" t="str">
        <f>IF(ISBLANK('Risicoanalyse T'!C188),"--",'Risicoanalyse T'!C188)</f>
        <v>--</v>
      </c>
      <c r="C188" s="92">
        <f>IF(ISBLANK('Risicoanalyse T'!BM188),"--",'Risicoanalyse T'!BM188)</f>
        <v>306</v>
      </c>
      <c r="D188" s="285">
        <v>1</v>
      </c>
      <c r="E188" s="153" t="str">
        <f t="shared" si="4"/>
        <v>--</v>
      </c>
      <c r="F188" s="260">
        <v>6</v>
      </c>
      <c r="G188" s="153" t="str">
        <f t="shared" si="5"/>
        <v>--</v>
      </c>
    </row>
    <row r="189" spans="1:7" x14ac:dyDescent="0.25">
      <c r="A189" s="101" t="str">
        <f>IF(ISBLANK('Risicoanalyse T'!B189),"--",'Risicoanalyse T'!B189)</f>
        <v>Ziekenhuis &gt; 10 pers.</v>
      </c>
      <c r="B189" s="4" t="str">
        <f>IF(ISBLANK('Risicoanalyse T'!C189),"--",'Risicoanalyse T'!C189)</f>
        <v>--</v>
      </c>
      <c r="C189" s="92">
        <f>IF(ISBLANK('Risicoanalyse T'!BM189),"--",'Risicoanalyse T'!BM189)</f>
        <v>192</v>
      </c>
      <c r="D189" s="285">
        <v>1</v>
      </c>
      <c r="E189" s="153" t="str">
        <f t="shared" si="4"/>
        <v>--</v>
      </c>
      <c r="F189" s="260">
        <v>6</v>
      </c>
      <c r="G189" s="153" t="str">
        <f t="shared" si="5"/>
        <v>--</v>
      </c>
    </row>
    <row r="190" spans="1:7" x14ac:dyDescent="0.25">
      <c r="A190" s="101" t="str">
        <f>IF(ISBLANK('Risicoanalyse T'!B190),"--",'Risicoanalyse T'!B190)</f>
        <v>Verpleegtehuizen &gt; 10 pers.</v>
      </c>
      <c r="B190" s="4" t="str">
        <f>IF(ISBLANK('Risicoanalyse T'!C190),"--",'Risicoanalyse T'!C190)</f>
        <v>--</v>
      </c>
      <c r="C190" s="92">
        <f>IF(ISBLANK('Risicoanalyse T'!BM190),"--",'Risicoanalyse T'!BM190)</f>
        <v>264</v>
      </c>
      <c r="D190" s="285">
        <v>1</v>
      </c>
      <c r="E190" s="153" t="str">
        <f t="shared" si="4"/>
        <v>--</v>
      </c>
      <c r="F190" s="260">
        <v>6</v>
      </c>
      <c r="G190" s="153" t="str">
        <f t="shared" si="5"/>
        <v>--</v>
      </c>
    </row>
    <row r="191" spans="1:7" x14ac:dyDescent="0.25">
      <c r="A191" s="101" t="str">
        <f>IF(ISBLANK('Risicoanalyse T'!B191),"--",'Risicoanalyse T'!B191)</f>
        <v>Fabrieken 50-250 pers.</v>
      </c>
      <c r="B191" s="4" t="str">
        <f>IF(ISBLANK('Risicoanalyse T'!C191),"--",'Risicoanalyse T'!C191)</f>
        <v>--</v>
      </c>
      <c r="C191" s="92">
        <f>IF(ISBLANK('Risicoanalyse T'!BM191),"--",'Risicoanalyse T'!BM191)</f>
        <v>400</v>
      </c>
      <c r="D191" s="285">
        <v>0.33</v>
      </c>
      <c r="E191" s="153" t="str">
        <f t="shared" si="4"/>
        <v>--</v>
      </c>
      <c r="F191" s="260">
        <v>6</v>
      </c>
      <c r="G191" s="153" t="str">
        <f t="shared" si="5"/>
        <v>--</v>
      </c>
    </row>
    <row r="192" spans="1:7" x14ac:dyDescent="0.25">
      <c r="A192" s="101" t="str">
        <f>IF(ISBLANK('Risicoanalyse T'!B192),"--",'Risicoanalyse T'!B192)</f>
        <v>Fabrieken 250-500 pers.</v>
      </c>
      <c r="B192" s="4" t="str">
        <f>IF(ISBLANK('Risicoanalyse T'!C192),"--",'Risicoanalyse T'!C192)</f>
        <v>--</v>
      </c>
      <c r="C192" s="92">
        <f>IF(ISBLANK('Risicoanalyse T'!BM192),"--",'Risicoanalyse T'!BM192)</f>
        <v>400</v>
      </c>
      <c r="D192" s="285">
        <v>0.33</v>
      </c>
      <c r="E192" s="153" t="str">
        <f t="shared" si="4"/>
        <v>--</v>
      </c>
      <c r="F192" s="260">
        <v>6</v>
      </c>
      <c r="G192" s="153" t="str">
        <f t="shared" si="5"/>
        <v>--</v>
      </c>
    </row>
    <row r="193" spans="1:7" x14ac:dyDescent="0.25">
      <c r="A193" s="101" t="str">
        <f>IF(ISBLANK('Risicoanalyse T'!B193),"--",'Risicoanalyse T'!B193)</f>
        <v>Fabrieken &gt; 500 pers.</v>
      </c>
      <c r="B193" s="4" t="str">
        <f>IF(ISBLANK('Risicoanalyse T'!C193),"--",'Risicoanalyse T'!C193)</f>
        <v>--</v>
      </c>
      <c r="C193" s="92">
        <f>IF(ISBLANK('Risicoanalyse T'!BM193),"--",'Risicoanalyse T'!BM193)</f>
        <v>306</v>
      </c>
      <c r="D193" s="285">
        <v>0.33</v>
      </c>
      <c r="E193" s="153" t="str">
        <f t="shared" si="4"/>
        <v>--</v>
      </c>
      <c r="F193" s="260">
        <v>6</v>
      </c>
      <c r="G193" s="153" t="str">
        <f t="shared" si="5"/>
        <v>--</v>
      </c>
    </row>
    <row r="194" spans="1:7" x14ac:dyDescent="0.25">
      <c r="A194" s="101" t="str">
        <f>IF(ISBLANK('Risicoanalyse T'!B194),"--",'Risicoanalyse T'!B194)</f>
        <v>Kantoren 50-250 pers.</v>
      </c>
      <c r="B194" s="4" t="str">
        <f>IF(ISBLANK('Risicoanalyse T'!C194),"--",'Risicoanalyse T'!C194)</f>
        <v>--</v>
      </c>
      <c r="C194" s="92">
        <f>IF(ISBLANK('Risicoanalyse T'!BM194),"--",'Risicoanalyse T'!BM194)</f>
        <v>129</v>
      </c>
      <c r="D194" s="285">
        <v>0.25</v>
      </c>
      <c r="E194" s="153" t="str">
        <f t="shared" si="4"/>
        <v>--</v>
      </c>
      <c r="F194" s="260">
        <v>6</v>
      </c>
      <c r="G194" s="153" t="str">
        <f t="shared" si="5"/>
        <v>--</v>
      </c>
    </row>
    <row r="195" spans="1:7" x14ac:dyDescent="0.25">
      <c r="A195" s="101" t="str">
        <f>IF(ISBLANK('Risicoanalyse T'!B195),"--",'Risicoanalyse T'!B195)</f>
        <v>Kantoren 250-500 pers.</v>
      </c>
      <c r="B195" s="4" t="str">
        <f>IF(ISBLANK('Risicoanalyse T'!C195),"--",'Risicoanalyse T'!C195)</f>
        <v>--</v>
      </c>
      <c r="C195" s="92">
        <f>IF(ISBLANK('Risicoanalyse T'!BM195),"--",'Risicoanalyse T'!BM195)</f>
        <v>129</v>
      </c>
      <c r="D195" s="285">
        <v>0.25</v>
      </c>
      <c r="E195" s="153" t="str">
        <f t="shared" si="4"/>
        <v>--</v>
      </c>
      <c r="F195" s="260">
        <v>6</v>
      </c>
      <c r="G195" s="153" t="str">
        <f t="shared" si="5"/>
        <v>--</v>
      </c>
    </row>
    <row r="196" spans="1:7" x14ac:dyDescent="0.25">
      <c r="A196" s="101" t="str">
        <f>IF(ISBLANK('Risicoanalyse T'!B196),"--",'Risicoanalyse T'!B196)</f>
        <v>Kantoren &gt; 500 pers.</v>
      </c>
      <c r="B196" s="4" t="str">
        <f>IF(ISBLANK('Risicoanalyse T'!C196),"--",'Risicoanalyse T'!C196)</f>
        <v>--</v>
      </c>
      <c r="C196" s="92">
        <f>IF(ISBLANK('Risicoanalyse T'!BM196),"--",'Risicoanalyse T'!BM196)</f>
        <v>141</v>
      </c>
      <c r="D196" s="285">
        <v>0.25</v>
      </c>
      <c r="E196" s="153" t="str">
        <f t="shared" si="4"/>
        <v>--</v>
      </c>
      <c r="F196" s="260">
        <v>6</v>
      </c>
      <c r="G196" s="153" t="str">
        <f t="shared" si="5"/>
        <v>--</v>
      </c>
    </row>
    <row r="197" spans="1:7" x14ac:dyDescent="0.25">
      <c r="A197" s="101" t="str">
        <f>IF(ISBLANK('Risicoanalyse T'!B197),"--",'Risicoanalyse T'!B197)</f>
        <v>Hotel 10-50 pers.</v>
      </c>
      <c r="B197" s="4" t="str">
        <f>IF(ISBLANK('Risicoanalyse T'!C197),"--",'Risicoanalyse T'!C197)</f>
        <v>--</v>
      </c>
      <c r="C197" s="92">
        <f>IF(ISBLANK('Risicoanalyse T'!BM197),"--",'Risicoanalyse T'!BM197)</f>
        <v>280</v>
      </c>
      <c r="D197" s="285">
        <v>1</v>
      </c>
      <c r="E197" s="153" t="str">
        <f t="shared" si="4"/>
        <v>--</v>
      </c>
      <c r="F197" s="260">
        <v>6</v>
      </c>
      <c r="G197" s="153" t="str">
        <f t="shared" si="5"/>
        <v>--</v>
      </c>
    </row>
    <row r="198" spans="1:7" x14ac:dyDescent="0.25">
      <c r="A198" s="101" t="str">
        <f>IF(ISBLANK('Risicoanalyse T'!B198),"--",'Risicoanalyse T'!B198)</f>
        <v>Hotel &gt; 50 pers.</v>
      </c>
      <c r="B198" s="4" t="str">
        <f>IF(ISBLANK('Risicoanalyse T'!C198),"--",'Risicoanalyse T'!C198)</f>
        <v>--</v>
      </c>
      <c r="C198" s="92">
        <f>IF(ISBLANK('Risicoanalyse T'!BM198),"--",'Risicoanalyse T'!BM198)</f>
        <v>304</v>
      </c>
      <c r="D198" s="285">
        <v>1</v>
      </c>
      <c r="E198" s="153" t="str">
        <f t="shared" si="4"/>
        <v>--</v>
      </c>
      <c r="F198" s="260">
        <v>6</v>
      </c>
      <c r="G198" s="153" t="str">
        <f t="shared" si="5"/>
        <v>--</v>
      </c>
    </row>
    <row r="199" spans="1:7" x14ac:dyDescent="0.25">
      <c r="A199" s="101" t="str">
        <f>IF(ISBLANK('Risicoanalyse T'!B199),"--",'Risicoanalyse T'!B199)</f>
        <v>Pension/Nachtverblijf 10-50 pers.</v>
      </c>
      <c r="B199" s="4" t="str">
        <f>IF(ISBLANK('Risicoanalyse T'!C199),"--",'Risicoanalyse T'!C199)</f>
        <v>--</v>
      </c>
      <c r="C199" s="92">
        <f>IF(ISBLANK('Risicoanalyse T'!BM199),"--",'Risicoanalyse T'!BM199)</f>
        <v>490</v>
      </c>
      <c r="D199" s="285">
        <v>1</v>
      </c>
      <c r="E199" s="153" t="str">
        <f t="shared" si="4"/>
        <v>--</v>
      </c>
      <c r="F199" s="260">
        <v>6</v>
      </c>
      <c r="G199" s="153" t="str">
        <f t="shared" si="5"/>
        <v>--</v>
      </c>
    </row>
    <row r="200" spans="1:7" x14ac:dyDescent="0.25">
      <c r="A200" s="101" t="str">
        <f>IF(ISBLANK('Risicoanalyse T'!B200),"--",'Risicoanalyse T'!B200)</f>
        <v>Pension/Nachtverblijf &gt; 50 pers.</v>
      </c>
      <c r="B200" s="4" t="str">
        <f>IF(ISBLANK('Risicoanalyse T'!C200),"--",'Risicoanalyse T'!C200)</f>
        <v>--</v>
      </c>
      <c r="C200" s="92">
        <f>IF(ISBLANK('Risicoanalyse T'!BM200),"--",'Risicoanalyse T'!BM200)</f>
        <v>520</v>
      </c>
      <c r="D200" s="285">
        <v>1</v>
      </c>
      <c r="E200" s="153" t="str">
        <f t="shared" si="4"/>
        <v>--</v>
      </c>
      <c r="F200" s="260">
        <v>6</v>
      </c>
      <c r="G200" s="153" t="str">
        <f t="shared" si="5"/>
        <v>--</v>
      </c>
    </row>
    <row r="201" spans="1:7" x14ac:dyDescent="0.25">
      <c r="A201" s="101" t="str">
        <f>IF(ISBLANK('Risicoanalyse T'!B201),"--",'Risicoanalyse T'!B201)</f>
        <v>Dagverblijf (kinderen / gehandicapten) 10-50 pers.</v>
      </c>
      <c r="B201" s="4" t="str">
        <f>IF(ISBLANK('Risicoanalyse T'!C201),"--",'Risicoanalyse T'!C201)</f>
        <v>--</v>
      </c>
      <c r="C201" s="92">
        <f>IF(ISBLANK('Risicoanalyse T'!BM201),"--",'Risicoanalyse T'!BM201)</f>
        <v>158</v>
      </c>
      <c r="D201" s="285">
        <v>0.25</v>
      </c>
      <c r="E201" s="153" t="str">
        <f t="shared" si="4"/>
        <v>--</v>
      </c>
      <c r="F201" s="260">
        <v>6</v>
      </c>
      <c r="G201" s="153" t="str">
        <f t="shared" si="5"/>
        <v>--</v>
      </c>
    </row>
    <row r="202" spans="1:7" x14ac:dyDescent="0.25">
      <c r="A202" s="101" t="str">
        <f>IF(ISBLANK('Risicoanalyse T'!B202),"--",'Risicoanalyse T'!B202)</f>
        <v>Dagverblijf (kinderen / gehandicapten) &gt; 50 pers.</v>
      </c>
      <c r="B202" s="4" t="str">
        <f>IF(ISBLANK('Risicoanalyse T'!C202),"--",'Risicoanalyse T'!C202)</f>
        <v>--</v>
      </c>
      <c r="C202" s="92">
        <f>IF(ISBLANK('Risicoanalyse T'!BM202),"--",'Risicoanalyse T'!BM202)</f>
        <v>166</v>
      </c>
      <c r="D202" s="285">
        <v>0.33</v>
      </c>
      <c r="E202" s="153" t="str">
        <f t="shared" si="4"/>
        <v>--</v>
      </c>
      <c r="F202" s="260">
        <v>6</v>
      </c>
      <c r="G202" s="153" t="str">
        <f t="shared" si="5"/>
        <v>--</v>
      </c>
    </row>
    <row r="203" spans="1:7" x14ac:dyDescent="0.25">
      <c r="A203" s="101" t="str">
        <f>IF(ISBLANK('Risicoanalyse T'!B203),"--",'Risicoanalyse T'!B203)</f>
        <v>School (l.l &lt; 12 jaar) &gt; 10 pers.</v>
      </c>
      <c r="B203" s="4" t="str">
        <f>IF(ISBLANK('Risicoanalyse T'!C203),"--",'Risicoanalyse T'!C203)</f>
        <v>--</v>
      </c>
      <c r="C203" s="92">
        <f>IF(ISBLANK('Risicoanalyse T'!BM203),"--",'Risicoanalyse T'!BM203)</f>
        <v>189</v>
      </c>
      <c r="D203" s="285">
        <v>0.33</v>
      </c>
      <c r="E203" s="153" t="str">
        <f t="shared" si="4"/>
        <v>--</v>
      </c>
      <c r="F203" s="260">
        <v>6</v>
      </c>
      <c r="G203" s="153" t="str">
        <f t="shared" si="5"/>
        <v>--</v>
      </c>
    </row>
    <row r="204" spans="1:7" x14ac:dyDescent="0.25">
      <c r="A204" s="101" t="str">
        <f>IF(ISBLANK('Risicoanalyse T'!B204),"--",'Risicoanalyse T'!B204)</f>
        <v>School (l.l. &gt; 12 jaar) 50-250 pers.</v>
      </c>
      <c r="B204" s="4" t="str">
        <f>IF(ISBLANK('Risicoanalyse T'!C204),"--",'Risicoanalyse T'!C204)</f>
        <v>--</v>
      </c>
      <c r="C204" s="92">
        <f>IF(ISBLANK('Risicoanalyse T'!BM204),"--",'Risicoanalyse T'!BM204)</f>
        <v>180</v>
      </c>
      <c r="D204" s="285">
        <v>0.25</v>
      </c>
      <c r="E204" s="153" t="str">
        <f t="shared" si="4"/>
        <v>--</v>
      </c>
      <c r="F204" s="260">
        <v>6</v>
      </c>
      <c r="G204" s="153" t="str">
        <f t="shared" si="5"/>
        <v>--</v>
      </c>
    </row>
    <row r="205" spans="1:7" x14ac:dyDescent="0.25">
      <c r="A205" s="101" t="str">
        <f>IF(ISBLANK('Risicoanalyse T'!B205),"--",'Risicoanalyse T'!B205)</f>
        <v>School (l.l. &gt; 12 jaar) 250-500 pers.</v>
      </c>
      <c r="B205" s="4" t="str">
        <f>IF(ISBLANK('Risicoanalyse T'!C205),"--",'Risicoanalyse T'!C205)</f>
        <v>--</v>
      </c>
      <c r="C205" s="92">
        <f>IF(ISBLANK('Risicoanalyse T'!BM205),"--",'Risicoanalyse T'!BM205)</f>
        <v>180</v>
      </c>
      <c r="D205" s="285">
        <v>0.25</v>
      </c>
      <c r="E205" s="153" t="str">
        <f t="shared" si="4"/>
        <v>--</v>
      </c>
      <c r="F205" s="260">
        <v>6</v>
      </c>
      <c r="G205" s="153" t="str">
        <f t="shared" si="5"/>
        <v>--</v>
      </c>
    </row>
    <row r="206" spans="1:7" x14ac:dyDescent="0.25">
      <c r="A206" s="101" t="str">
        <f>IF(ISBLANK('Risicoanalyse T'!B206),"--",'Risicoanalyse T'!B206)</f>
        <v>School (l.l. &gt; 12 jaar) &gt; 500 pers.</v>
      </c>
      <c r="B206" s="4" t="str">
        <f>IF(ISBLANK('Risicoanalyse T'!C206),"--",'Risicoanalyse T'!C206)</f>
        <v>--</v>
      </c>
      <c r="C206" s="92">
        <f>IF(ISBLANK('Risicoanalyse T'!BM206),"--",'Risicoanalyse T'!BM206)</f>
        <v>198</v>
      </c>
      <c r="D206" s="286">
        <v>0.33</v>
      </c>
      <c r="E206" s="153" t="str">
        <f t="shared" si="4"/>
        <v>--</v>
      </c>
      <c r="F206" s="260">
        <v>6</v>
      </c>
      <c r="G206" s="4" t="str">
        <f t="shared" si="5"/>
        <v>--</v>
      </c>
    </row>
    <row r="207" spans="1:7" x14ac:dyDescent="0.25">
      <c r="A207" s="101" t="str">
        <f>IF(ISBLANK('Risicoanalyse T'!B207),"--",'Risicoanalyse T'!B207)</f>
        <v>Gymzaal, studio (ballet bv.) &gt; 50 pers.</v>
      </c>
      <c r="B207" s="4" t="str">
        <f>IF(ISBLANK('Risicoanalyse T'!C207),"--",'Risicoanalyse T'!C207)</f>
        <v>--</v>
      </c>
      <c r="C207" s="92">
        <f>IF(ISBLANK('Risicoanalyse T'!BM207),"--",'Risicoanalyse T'!BM207)</f>
        <v>122</v>
      </c>
      <c r="D207" s="286">
        <v>0</v>
      </c>
      <c r="E207" s="4" t="str">
        <f t="shared" si="4"/>
        <v>--</v>
      </c>
      <c r="F207" s="260">
        <v>6</v>
      </c>
      <c r="G207" s="4" t="str">
        <f t="shared" si="5"/>
        <v>--</v>
      </c>
    </row>
    <row r="208" spans="1:7" x14ac:dyDescent="0.25">
      <c r="A208" s="101" t="str">
        <f>IF(ISBLANK('Risicoanalyse T'!B208),"--",'Risicoanalyse T'!B208)</f>
        <v>Sporthal, stadion 50-250 pers.</v>
      </c>
      <c r="B208" s="4" t="str">
        <f>IF(ISBLANK('Risicoanalyse T'!C208),"--",'Risicoanalyse T'!C208)</f>
        <v>--</v>
      </c>
      <c r="C208" s="92">
        <f>IF(ISBLANK('Risicoanalyse T'!BM208),"--",'Risicoanalyse T'!BM208)</f>
        <v>219</v>
      </c>
      <c r="D208" s="286">
        <v>0.25</v>
      </c>
      <c r="E208" s="4" t="str">
        <f t="shared" si="4"/>
        <v>--</v>
      </c>
      <c r="F208" s="260">
        <v>6</v>
      </c>
      <c r="G208" s="4" t="str">
        <f t="shared" si="5"/>
        <v>--</v>
      </c>
    </row>
    <row r="209" spans="1:7" x14ac:dyDescent="0.25">
      <c r="A209" s="101" t="str">
        <f>IF(ISBLANK('Risicoanalyse T'!B209),"--",'Risicoanalyse T'!B209)</f>
        <v>Sporthal, stadion 250-1000 pers.</v>
      </c>
      <c r="B209" s="4" t="str">
        <f>IF(ISBLANK('Risicoanalyse T'!C209),"--",'Risicoanalyse T'!C209)</f>
        <v>--</v>
      </c>
      <c r="C209" s="92">
        <f>IF(ISBLANK('Risicoanalyse T'!BM209),"--",'Risicoanalyse T'!BM209)</f>
        <v>231</v>
      </c>
      <c r="D209" s="286">
        <v>0.25</v>
      </c>
      <c r="E209" s="4" t="str">
        <f t="shared" si="4"/>
        <v>--</v>
      </c>
      <c r="F209" s="260">
        <v>6</v>
      </c>
      <c r="G209" s="4" t="str">
        <f t="shared" si="5"/>
        <v>--</v>
      </c>
    </row>
    <row r="210" spans="1:7" x14ac:dyDescent="0.25">
      <c r="A210" s="101" t="str">
        <f>IF(ISBLANK('Risicoanalyse T'!B210),"--",'Risicoanalyse T'!B210)</f>
        <v>Sporthal, stadion &gt; 1000 pers.</v>
      </c>
      <c r="B210" s="4" t="str">
        <f>IF(ISBLANK('Risicoanalyse T'!C210),"--",'Risicoanalyse T'!C210)</f>
        <v>--</v>
      </c>
      <c r="C210" s="92">
        <f>IF(ISBLANK('Risicoanalyse T'!BM210),"--",'Risicoanalyse T'!BM210)</f>
        <v>297</v>
      </c>
      <c r="D210" s="286">
        <v>0.33</v>
      </c>
      <c r="E210" s="4" t="str">
        <f t="shared" si="4"/>
        <v>--</v>
      </c>
      <c r="F210" s="260">
        <v>6</v>
      </c>
      <c r="G210" s="4" t="str">
        <f t="shared" si="5"/>
        <v>--</v>
      </c>
    </row>
    <row r="211" spans="1:7" x14ac:dyDescent="0.25">
      <c r="A211" s="101" t="str">
        <f>IF(ISBLANK('Risicoanalyse T'!B211),"--",'Risicoanalyse T'!B211)</f>
        <v xml:space="preserve">Zwembad </v>
      </c>
      <c r="B211" s="4" t="str">
        <f>IF(ISBLANK('Risicoanalyse T'!C211),"--",'Risicoanalyse T'!C211)</f>
        <v>--</v>
      </c>
      <c r="C211" s="92">
        <f>IF(ISBLANK('Risicoanalyse T'!BM211),"--",'Risicoanalyse T'!BM211)</f>
        <v>242</v>
      </c>
      <c r="D211" s="286">
        <v>0</v>
      </c>
      <c r="E211" s="4" t="str">
        <f t="shared" si="4"/>
        <v>--</v>
      </c>
      <c r="F211" s="260">
        <v>6</v>
      </c>
      <c r="G211" s="4" t="str">
        <f t="shared" si="5"/>
        <v>--</v>
      </c>
    </row>
    <row r="212" spans="1:7" x14ac:dyDescent="0.25">
      <c r="A212" s="101" t="str">
        <f>IF(ISBLANK('Risicoanalyse T'!B212),"--",'Risicoanalyse T'!B212)</f>
        <v>Winkelgebouwen 50-250 pers.</v>
      </c>
      <c r="B212" s="4" t="str">
        <f>IF(ISBLANK('Risicoanalyse T'!C212),"--",'Risicoanalyse T'!C212)</f>
        <v>--</v>
      </c>
      <c r="C212" s="92">
        <f>IF(ISBLANK('Risicoanalyse T'!BM212),"--",'Risicoanalyse T'!BM212)</f>
        <v>304</v>
      </c>
      <c r="D212" s="286">
        <v>0.33</v>
      </c>
      <c r="E212" s="4" t="str">
        <f t="shared" si="4"/>
        <v>--</v>
      </c>
      <c r="F212" s="260">
        <v>6</v>
      </c>
      <c r="G212" s="4" t="str">
        <f t="shared" si="5"/>
        <v>--</v>
      </c>
    </row>
    <row r="213" spans="1:7" x14ac:dyDescent="0.25">
      <c r="A213" s="102" t="str">
        <f>IF(ISBLANK('Risicoanalyse T'!B213),"--",'Risicoanalyse T'!B213)</f>
        <v>Winkelgebouwen 250-500 pers.</v>
      </c>
      <c r="B213" s="4" t="str">
        <f>IF(ISBLANK('Risicoanalyse T'!C213),"--",'Risicoanalyse T'!C213)</f>
        <v>--</v>
      </c>
      <c r="C213" s="92">
        <f>IF(ISBLANK('Risicoanalyse T'!BM213),"--",'Risicoanalyse T'!BM213)</f>
        <v>320</v>
      </c>
      <c r="D213" s="286">
        <v>0.33</v>
      </c>
      <c r="E213" s="4" t="str">
        <f t="shared" si="4"/>
        <v>--</v>
      </c>
      <c r="F213" s="260">
        <v>6</v>
      </c>
      <c r="G213" s="4" t="str">
        <f t="shared" si="5"/>
        <v>--</v>
      </c>
    </row>
    <row r="214" spans="1:7" x14ac:dyDescent="0.25">
      <c r="A214" s="101" t="str">
        <f>IF(ISBLANK('Risicoanalyse T'!B214),"--",'Risicoanalyse T'!B214)</f>
        <v>Winkelgebouwen 500-1000 pers.</v>
      </c>
      <c r="B214" s="4" t="str">
        <f>IF(ISBLANK('Risicoanalyse T'!C214),"--",'Risicoanalyse T'!C214)</f>
        <v>--</v>
      </c>
      <c r="C214" s="92">
        <f>IF(ISBLANK('Risicoanalyse T'!BM214),"--",'Risicoanalyse T'!BM214)</f>
        <v>336</v>
      </c>
      <c r="D214" s="286">
        <v>0.33</v>
      </c>
      <c r="E214" s="4" t="str">
        <f t="shared" si="4"/>
        <v>--</v>
      </c>
      <c r="F214" s="260">
        <v>6</v>
      </c>
      <c r="G214" s="4" t="str">
        <f t="shared" si="5"/>
        <v>--</v>
      </c>
    </row>
    <row r="215" spans="1:7" x14ac:dyDescent="0.25">
      <c r="A215" s="101" t="str">
        <f>IF(ISBLANK('Risicoanalyse T'!B215),"--",'Risicoanalyse T'!B215)</f>
        <v>Winkelgebouwen &gt; 1000 pers.</v>
      </c>
      <c r="B215" s="4" t="str">
        <f>IF(ISBLANK('Risicoanalyse T'!C215),"--",'Risicoanalyse T'!C215)</f>
        <v>--</v>
      </c>
      <c r="C215" s="92">
        <f>IF(ISBLANK('Risicoanalyse T'!BM215),"--",'Risicoanalyse T'!BM215)</f>
        <v>252</v>
      </c>
      <c r="D215" s="286">
        <v>0.33</v>
      </c>
      <c r="E215" s="4" t="str">
        <f t="shared" si="4"/>
        <v>--</v>
      </c>
      <c r="F215" s="260">
        <v>6</v>
      </c>
      <c r="G215" s="4" t="str">
        <f t="shared" si="5"/>
        <v>--</v>
      </c>
    </row>
    <row r="216" spans="1:7" x14ac:dyDescent="0.25">
      <c r="A216" s="101" t="str">
        <f>IF(ISBLANK('Risicoanalyse T'!B216),"--",'Risicoanalyse T'!B216)</f>
        <v xml:space="preserve">Studio's (opname bv. TV) </v>
      </c>
      <c r="B216" s="4" t="str">
        <f>IF(ISBLANK('Risicoanalyse T'!C216),"--",'Risicoanalyse T'!C216)</f>
        <v>--</v>
      </c>
      <c r="C216" s="92">
        <f>IF(ISBLANK('Risicoanalyse T'!BM216),"--",'Risicoanalyse T'!BM216)</f>
        <v>177</v>
      </c>
      <c r="D216" s="286">
        <v>0.25</v>
      </c>
      <c r="E216" s="4" t="str">
        <f t="shared" si="4"/>
        <v>--</v>
      </c>
      <c r="F216" s="260">
        <v>6</v>
      </c>
      <c r="G216" s="4" t="str">
        <f t="shared" si="5"/>
        <v>--</v>
      </c>
    </row>
    <row r="217" spans="1:7" x14ac:dyDescent="0.25">
      <c r="A217" s="101" t="str">
        <f>IF(ISBLANK('Risicoanalyse T'!B217),"--",'Risicoanalyse T'!B217)</f>
        <v>Stationsgebouwen 50-250 pers.</v>
      </c>
      <c r="B217" s="4" t="str">
        <f>IF(ISBLANK('Risicoanalyse T'!C217),"--",'Risicoanalyse T'!C217)</f>
        <v>--</v>
      </c>
      <c r="C217" s="92">
        <f>IF(ISBLANK('Risicoanalyse T'!BM217),"--",'Risicoanalyse T'!BM217)</f>
        <v>214</v>
      </c>
      <c r="D217" s="286">
        <v>0</v>
      </c>
      <c r="E217" s="4" t="str">
        <f t="shared" si="4"/>
        <v>--</v>
      </c>
      <c r="F217" s="260">
        <v>6</v>
      </c>
      <c r="G217" s="4" t="str">
        <f t="shared" si="5"/>
        <v>--</v>
      </c>
    </row>
    <row r="218" spans="1:7" x14ac:dyDescent="0.25">
      <c r="A218" s="101" t="str">
        <f>IF(ISBLANK('Risicoanalyse T'!B218),"--",'Risicoanalyse T'!B218)</f>
        <v>Stationsgebouwen 250-500 pers.</v>
      </c>
      <c r="B218" s="4" t="str">
        <f>IF(ISBLANK('Risicoanalyse T'!C218),"--",'Risicoanalyse T'!C218)</f>
        <v>--</v>
      </c>
      <c r="C218" s="92">
        <f>IF(ISBLANK('Risicoanalyse T'!BM218),"--",'Risicoanalyse T'!BM218)</f>
        <v>226</v>
      </c>
      <c r="D218" s="286">
        <v>0.25</v>
      </c>
      <c r="E218" s="4" t="str">
        <f t="shared" si="4"/>
        <v>--</v>
      </c>
      <c r="F218" s="260">
        <v>6</v>
      </c>
      <c r="G218" s="4" t="str">
        <f t="shared" si="5"/>
        <v>--</v>
      </c>
    </row>
    <row r="219" spans="1:7" x14ac:dyDescent="0.25">
      <c r="A219" s="101" t="str">
        <f>IF(ISBLANK('Risicoanalyse T'!B219),"--",'Risicoanalyse T'!B219)</f>
        <v>Stationsgebouwen &gt; 500 pers.</v>
      </c>
      <c r="B219" s="4" t="str">
        <f>IF(ISBLANK('Risicoanalyse T'!C219),"--",'Risicoanalyse T'!C219)</f>
        <v>--</v>
      </c>
      <c r="C219" s="92">
        <f>IF(ISBLANK('Risicoanalyse T'!BM219),"--",'Risicoanalyse T'!BM219)</f>
        <v>234</v>
      </c>
      <c r="D219" s="286">
        <v>0.25</v>
      </c>
      <c r="E219" s="4" t="str">
        <f t="shared" si="4"/>
        <v>--</v>
      </c>
      <c r="F219" s="260">
        <v>6</v>
      </c>
      <c r="G219" s="4" t="str">
        <f t="shared" si="5"/>
        <v>--</v>
      </c>
    </row>
    <row r="220" spans="1:7" x14ac:dyDescent="0.25">
      <c r="A220" s="101" t="str">
        <f>IF(ISBLANK('Risicoanalyse T'!B220),"--",'Risicoanalyse T'!B220)</f>
        <v>Overige gebruiksfunctie &gt;50pers.</v>
      </c>
      <c r="B220" s="4" t="str">
        <f>IF(ISBLANK('Risicoanalyse T'!C220),"--",'Risicoanalyse T'!C220)</f>
        <v>--</v>
      </c>
      <c r="C220" s="92">
        <f>IF(ISBLANK('Risicoanalyse T'!BM220),"--",'Risicoanalyse T'!BM220)</f>
        <v>198</v>
      </c>
      <c r="D220" s="286">
        <v>0.25</v>
      </c>
      <c r="E220" s="4" t="str">
        <f t="shared" si="4"/>
        <v>--</v>
      </c>
      <c r="F220" s="260">
        <v>6</v>
      </c>
      <c r="G220" s="4" t="str">
        <f t="shared" si="5"/>
        <v>--</v>
      </c>
    </row>
    <row r="221" spans="1:7" x14ac:dyDescent="0.25">
      <c r="A221" s="101" t="str">
        <f>IF(ISBLANK('Risicoanalyse T'!B221),"--",'Risicoanalyse T'!B221)</f>
        <v>Loods, veem, opslagplaats &gt; 1000 m2</v>
      </c>
      <c r="B221" s="4" t="str">
        <f>IF(ISBLANK('Risicoanalyse T'!C221),"--",'Risicoanalyse T'!C221)</f>
        <v>--</v>
      </c>
      <c r="C221" s="92">
        <f>IF(ISBLANK('Risicoanalyse T'!BM221),"--",'Risicoanalyse T'!BM221)</f>
        <v>460</v>
      </c>
      <c r="D221" s="286">
        <v>0.33</v>
      </c>
      <c r="E221" s="4" t="str">
        <f t="shared" si="4"/>
        <v>--</v>
      </c>
      <c r="F221" s="260">
        <v>6</v>
      </c>
      <c r="G221" s="4" t="str">
        <f t="shared" si="5"/>
        <v>--</v>
      </c>
    </row>
    <row r="222" spans="1:7" x14ac:dyDescent="0.25">
      <c r="A222" s="101" t="str">
        <f>IF(ISBLANK('Risicoanalyse T'!B222),"--",'Risicoanalyse T'!B222)</f>
        <v>Garage-inrichtingen (alleen opslag, stalling) &gt; 1000 m2</v>
      </c>
      <c r="B222" s="4" t="str">
        <f>IF(ISBLANK('Risicoanalyse T'!C222),"--",'Risicoanalyse T'!C222)</f>
        <v>--</v>
      </c>
      <c r="C222" s="92">
        <f>IF(ISBLANK('Risicoanalyse T'!BM222),"--",'Risicoanalyse T'!BM222)</f>
        <v>222</v>
      </c>
      <c r="D222" s="286">
        <v>0.33</v>
      </c>
      <c r="E222" s="4" t="str">
        <f t="shared" si="4"/>
        <v>--</v>
      </c>
      <c r="F222" s="260">
        <v>6</v>
      </c>
      <c r="G222" s="4" t="str">
        <f t="shared" si="5"/>
        <v>--</v>
      </c>
    </row>
    <row r="223" spans="1:7" x14ac:dyDescent="0.25">
      <c r="A223" s="101" t="str">
        <f>IF(ISBLANK('Risicoanalyse T'!B223),"--",'Risicoanalyse T'!B223)</f>
        <v>Kampeerterrein/jachthaven 50-100 pers.</v>
      </c>
      <c r="B223" s="4" t="str">
        <f>IF(ISBLANK('Risicoanalyse T'!C223),"--",'Risicoanalyse T'!C223)</f>
        <v>--</v>
      </c>
      <c r="C223" s="92">
        <f>IF(ISBLANK('Risicoanalyse T'!BM223),"--",'Risicoanalyse T'!BM223)</f>
        <v>312</v>
      </c>
      <c r="D223" s="286">
        <v>0.33</v>
      </c>
      <c r="E223" s="4" t="str">
        <f t="shared" si="4"/>
        <v>--</v>
      </c>
      <c r="F223" s="260">
        <v>6</v>
      </c>
      <c r="G223" s="4" t="str">
        <f t="shared" si="5"/>
        <v>--</v>
      </c>
    </row>
    <row r="224" spans="1:7" x14ac:dyDescent="0.25">
      <c r="A224" s="101" t="str">
        <f>IF(ISBLANK('Risicoanalyse T'!B224),"--",'Risicoanalyse T'!B224)</f>
        <v>Kampeerterrein/jachthaven 100-250 pers.</v>
      </c>
      <c r="B224" s="4" t="str">
        <f>IF(ISBLANK('Risicoanalyse T'!C224),"--",'Risicoanalyse T'!C224)</f>
        <v>--</v>
      </c>
      <c r="C224" s="92">
        <f>IF(ISBLANK('Risicoanalyse T'!BM224),"--",'Risicoanalyse T'!BM224)</f>
        <v>312</v>
      </c>
      <c r="D224" s="286">
        <v>0.33</v>
      </c>
      <c r="E224" s="4" t="str">
        <f t="shared" si="4"/>
        <v>--</v>
      </c>
      <c r="F224" s="260">
        <v>6</v>
      </c>
      <c r="G224" s="4" t="str">
        <f t="shared" si="5"/>
        <v>--</v>
      </c>
    </row>
    <row r="225" spans="1:8" x14ac:dyDescent="0.25">
      <c r="A225" s="101" t="str">
        <f>IF(ISBLANK('Risicoanalyse T'!B225),"--",'Risicoanalyse T'!B225)</f>
        <v>Kampeerterrein/jachthaven &gt; 250 pers.</v>
      </c>
      <c r="B225" s="4" t="str">
        <f>IF(ISBLANK('Risicoanalyse T'!C225),"--",'Risicoanalyse T'!C225)</f>
        <v>--</v>
      </c>
      <c r="C225" s="92">
        <f>IF(ISBLANK('Risicoanalyse T'!BM225),"--",'Risicoanalyse T'!BM225)</f>
        <v>318</v>
      </c>
      <c r="D225" s="286">
        <v>0.33</v>
      </c>
      <c r="E225" s="4" t="str">
        <f t="shared" si="4"/>
        <v>--</v>
      </c>
      <c r="F225" s="260">
        <v>6</v>
      </c>
      <c r="G225" s="4" t="str">
        <f t="shared" si="5"/>
        <v>--</v>
      </c>
    </row>
    <row r="226" spans="1:8" x14ac:dyDescent="0.25">
      <c r="A226" s="101" t="str">
        <f>IF(ISBLANK('Risicoanalyse T'!B226),"--",'Risicoanalyse T'!B226)</f>
        <v xml:space="preserve">Markt </v>
      </c>
      <c r="B226" s="4" t="str">
        <f>IF(ISBLANK('Risicoanalyse T'!C226),"--",'Risicoanalyse T'!C226)</f>
        <v>--</v>
      </c>
      <c r="C226" s="92">
        <f>IF(ISBLANK('Risicoanalyse T'!BM226),"--",'Risicoanalyse T'!BM226)</f>
        <v>445</v>
      </c>
      <c r="D226" s="286">
        <v>1</v>
      </c>
      <c r="E226" s="4" t="str">
        <f t="shared" si="4"/>
        <v>--</v>
      </c>
      <c r="F226" s="260">
        <v>6</v>
      </c>
      <c r="G226" s="4" t="str">
        <f t="shared" si="5"/>
        <v>--</v>
      </c>
    </row>
    <row r="227" spans="1:8" x14ac:dyDescent="0.25">
      <c r="A227" s="185" t="str">
        <f>IF(ISBLANK('Risicoanalyse T'!B227),"--",'Risicoanalyse T'!B227)</f>
        <v>Tijdelijke bouwsels &gt; 50 pers.</v>
      </c>
      <c r="B227" s="4" t="str">
        <f>IF(ISBLANK('Risicoanalyse T'!C227),"--",'Risicoanalyse T'!C227)</f>
        <v>--</v>
      </c>
      <c r="C227" s="92">
        <f>IF(ISBLANK('Risicoanalyse T'!BM227),"--",'Risicoanalyse T'!BM227)</f>
        <v>240</v>
      </c>
      <c r="D227" s="286">
        <v>0.33</v>
      </c>
      <c r="E227" s="4" t="str">
        <f t="shared" si="4"/>
        <v>--</v>
      </c>
      <c r="F227" s="260">
        <v>6</v>
      </c>
      <c r="G227" s="4" t="str">
        <f t="shared" si="5"/>
        <v>--</v>
      </c>
    </row>
    <row r="228" spans="1:8" x14ac:dyDescent="0.25">
      <c r="A228" s="26" t="str">
        <f>IF(ISBLANK('Risicoanalyse T'!B228),"--",'Risicoanalyse T'!B228)</f>
        <v>Overige objecten / gebruiksfuncties &lt;50 pers.</v>
      </c>
      <c r="B228" s="4" t="str">
        <f>IF(ISBLANK('Risicoanalyse T'!C228),"--",'Risicoanalyse T'!C228)</f>
        <v>--</v>
      </c>
      <c r="C228" s="92">
        <f>IF(ISBLANK('Risicoanalyse T'!BM228),"--",'Risicoanalyse T'!BM228)</f>
        <v>195</v>
      </c>
      <c r="D228" s="287">
        <v>0.25</v>
      </c>
      <c r="E228" s="111" t="str">
        <f t="shared" si="4"/>
        <v>--</v>
      </c>
      <c r="F228" s="260">
        <v>6</v>
      </c>
      <c r="G228" s="111" t="str">
        <f t="shared" si="5"/>
        <v>--</v>
      </c>
    </row>
    <row r="229" spans="1:8" x14ac:dyDescent="0.25">
      <c r="A229" s="165" t="s">
        <v>130</v>
      </c>
      <c r="B229" s="117">
        <f>SUM(B159:B228)</f>
        <v>0</v>
      </c>
      <c r="C229" s="119"/>
      <c r="D229" s="193"/>
      <c r="E229" s="156">
        <f>SUM(E159:E228)</f>
        <v>0</v>
      </c>
      <c r="F229" s="156"/>
      <c r="G229" s="157">
        <f>SUM(G159:G228)</f>
        <v>0</v>
      </c>
    </row>
    <row r="230" spans="1:8" x14ac:dyDescent="0.25">
      <c r="A230" s="181" t="str">
        <f>IF(ISBLANK('Risicoanalyse T'!B230),"--",'Risicoanalyse T'!B230)</f>
        <v>Toezicht sloopfase (slopen hier invullen OF bij regel 255 e.v.)</v>
      </c>
      <c r="B230" s="117"/>
      <c r="C230" s="117" t="str">
        <f>IF(ISBLANK('Risicoanalyse T'!BM230),"--",'Risicoanalyse T'!BM230)</f>
        <v>Totaalscore</v>
      </c>
      <c r="D230" s="129"/>
      <c r="E230" s="135"/>
      <c r="F230" s="130"/>
      <c r="G230" s="136"/>
    </row>
    <row r="231" spans="1:8" x14ac:dyDescent="0.25">
      <c r="A231" s="185" t="str">
        <f>IF(ISBLANK('Risicoanalyse T'!B231),"--",'Risicoanalyse T'!B231)</f>
        <v>Wonen - laagbouw</v>
      </c>
      <c r="B231" s="4" t="str">
        <f>IF(ISBLANK('Risicoanalyse T'!C231),"--",'Risicoanalyse T'!C231)</f>
        <v>--</v>
      </c>
      <c r="C231" s="92">
        <f>IF(ISBLANK('Risicoanalyse T'!BM231),"--",'Risicoanalyse T'!BM231)</f>
        <v>354</v>
      </c>
      <c r="D231" s="285">
        <v>1</v>
      </c>
      <c r="E231" s="153" t="str">
        <f t="shared" si="4"/>
        <v>--</v>
      </c>
      <c r="F231" s="260">
        <v>3.9</v>
      </c>
      <c r="G231" s="153" t="str">
        <f t="shared" si="5"/>
        <v>--</v>
      </c>
      <c r="H231" s="203" t="s">
        <v>566</v>
      </c>
    </row>
    <row r="232" spans="1:8" x14ac:dyDescent="0.25">
      <c r="A232" s="185" t="str">
        <f>IF(ISBLANK('Risicoanalyse T'!B232),"--",'Risicoanalyse T'!B232)</f>
        <v>Wonen - hoogbouw</v>
      </c>
      <c r="B232" s="4" t="str">
        <f>IF(ISBLANK('Risicoanalyse T'!C232),"--",'Risicoanalyse T'!C232)</f>
        <v>--</v>
      </c>
      <c r="C232" s="117">
        <f>IF(ISBLANK('Risicoanalyse T'!BM232),"--",'Risicoanalyse T'!BM232)</f>
        <v>447</v>
      </c>
      <c r="D232" s="286">
        <v>1</v>
      </c>
      <c r="E232" s="4" t="str">
        <f t="shared" si="4"/>
        <v>--</v>
      </c>
      <c r="F232" s="259">
        <v>8.5</v>
      </c>
      <c r="G232" s="4" t="str">
        <f t="shared" si="5"/>
        <v>--</v>
      </c>
    </row>
    <row r="233" spans="1:8" x14ac:dyDescent="0.25">
      <c r="A233" s="185" t="str">
        <f>IF(ISBLANK('Risicoanalyse T'!B233),"--",'Risicoanalyse T'!B233)</f>
        <v>Publiek/Bedrijf - laagbouw</v>
      </c>
      <c r="B233" s="4" t="str">
        <f>IF(ISBLANK('Risicoanalyse T'!C233),"--",'Risicoanalyse T'!C233)</f>
        <v>--</v>
      </c>
      <c r="C233" s="117">
        <f>IF(ISBLANK('Risicoanalyse T'!BM233),"--",'Risicoanalyse T'!BM233)</f>
        <v>387</v>
      </c>
      <c r="D233" s="286">
        <v>1</v>
      </c>
      <c r="E233" s="4" t="str">
        <f t="shared" si="4"/>
        <v>--</v>
      </c>
      <c r="F233" s="259">
        <v>3.9</v>
      </c>
      <c r="G233" s="4" t="str">
        <f t="shared" si="5"/>
        <v>--</v>
      </c>
    </row>
    <row r="234" spans="1:8" x14ac:dyDescent="0.25">
      <c r="A234" s="185" t="str">
        <f>IF(ISBLANK('Risicoanalyse T'!B234),"--",'Risicoanalyse T'!B234)</f>
        <v>Publiek/Bedrijf - hoogbouw</v>
      </c>
      <c r="B234" s="4" t="str">
        <f>IF(ISBLANK('Risicoanalyse T'!C234),"--",'Risicoanalyse T'!C234)</f>
        <v>--</v>
      </c>
      <c r="C234" s="117">
        <f>IF(ISBLANK('Risicoanalyse T'!BM234),"--",'Risicoanalyse T'!BM234)</f>
        <v>495</v>
      </c>
      <c r="D234" s="286">
        <v>1</v>
      </c>
      <c r="E234" s="4" t="str">
        <f t="shared" si="4"/>
        <v>--</v>
      </c>
      <c r="F234" s="259">
        <v>8.5</v>
      </c>
      <c r="G234" s="4" t="str">
        <f t="shared" si="5"/>
        <v>--</v>
      </c>
    </row>
    <row r="235" spans="1:8" x14ac:dyDescent="0.25">
      <c r="A235" s="185" t="str">
        <f>IF(ISBLANK('Risicoanalyse T'!B235),"--",'Risicoanalyse T'!B235)</f>
        <v>Milieu Risicovolle Sloop - Uitgebreide sloopactiviteit</v>
      </c>
      <c r="B235" s="4" t="str">
        <f>IF(ISBLANK('Risicoanalyse T'!C235),"--",'Risicoanalyse T'!C235)</f>
        <v>--</v>
      </c>
      <c r="C235" s="117">
        <f>IF(ISBLANK('Risicoanalyse T'!BM235),"--",'Risicoanalyse T'!BM235)</f>
        <v>732</v>
      </c>
      <c r="D235" s="286">
        <v>1</v>
      </c>
      <c r="E235" s="4" t="str">
        <f t="shared" si="4"/>
        <v>--</v>
      </c>
      <c r="F235" s="259">
        <v>11.1</v>
      </c>
      <c r="G235" s="4" t="str">
        <f t="shared" si="5"/>
        <v>--</v>
      </c>
    </row>
    <row r="236" spans="1:8" x14ac:dyDescent="0.25">
      <c r="A236" s="189" t="str">
        <f>IF(ISBLANK('Risicoanalyse T'!B236),"--",'Risicoanalyse T'!B236)</f>
        <v>--</v>
      </c>
      <c r="B236" s="4" t="str">
        <f>IF(ISBLANK('Risicoanalyse T'!C236),"--",'Risicoanalyse T'!C236)</f>
        <v>--</v>
      </c>
      <c r="C236" s="117">
        <f>IF(ISBLANK('Risicoanalyse T'!BM236),"--",'Risicoanalyse T'!BM236)</f>
        <v>0</v>
      </c>
      <c r="D236" s="286">
        <v>1</v>
      </c>
      <c r="E236" s="4" t="str">
        <f t="shared" si="4"/>
        <v>--</v>
      </c>
      <c r="F236" s="259"/>
      <c r="G236" s="4" t="str">
        <f t="shared" si="5"/>
        <v>--</v>
      </c>
    </row>
    <row r="237" spans="1:8" x14ac:dyDescent="0.25">
      <c r="A237" s="165" t="s">
        <v>130</v>
      </c>
      <c r="B237" s="113">
        <f>SUM(B231:B236)</f>
        <v>0</v>
      </c>
      <c r="C237" s="113"/>
      <c r="D237" s="177"/>
      <c r="E237" s="113">
        <f>SUM(E231:E236)</f>
        <v>0</v>
      </c>
      <c r="F237" s="113"/>
      <c r="G237" s="113">
        <f>SUM(G231:G236)</f>
        <v>0</v>
      </c>
    </row>
    <row r="238" spans="1:8" x14ac:dyDescent="0.25">
      <c r="C238" s="124"/>
      <c r="D238" s="121"/>
      <c r="E238" s="120"/>
      <c r="F238" s="100"/>
      <c r="G238" s="120"/>
    </row>
    <row r="239" spans="1:8" x14ac:dyDescent="0.25">
      <c r="A239" s="183" t="str">
        <f>IF(ISBLANK('Risicoanalyse T'!B239),"--",'Risicoanalyse T'!B239)</f>
        <v>Specialistisch advies bouwfysica</v>
      </c>
      <c r="B239" s="122" t="str">
        <f>IF(ISBLANK('Risicoanalyse T'!C239),"--",'Risicoanalyse T'!C239)</f>
        <v>Aantal</v>
      </c>
      <c r="C239" s="119"/>
      <c r="D239" s="137"/>
      <c r="E239" s="156"/>
      <c r="F239" s="138"/>
      <c r="G239" s="157"/>
    </row>
    <row r="240" spans="1:8" x14ac:dyDescent="0.25">
      <c r="A240" s="26" t="str">
        <f>IF(ISBLANK('Risicoanalyse T'!B240),"--",'Risicoanalyse T'!B240)</f>
        <v>Controle bouwfysica</v>
      </c>
      <c r="B240" s="4">
        <f>IF(ISBLANK('Risicoanalyse T'!C240),"--",'Risicoanalyse T'!C240)</f>
        <v>1</v>
      </c>
      <c r="C240" s="4" t="str">
        <f>IF(ISBLANK('Risicoanalyse T'!BM240),"--",'Risicoanalyse T'!BM240)</f>
        <v>--</v>
      </c>
      <c r="D240" s="286">
        <v>1</v>
      </c>
      <c r="E240" s="4">
        <f t="shared" si="4"/>
        <v>1</v>
      </c>
      <c r="F240" s="259">
        <v>187</v>
      </c>
      <c r="G240" s="4">
        <f t="shared" si="5"/>
        <v>187</v>
      </c>
    </row>
    <row r="241" spans="1:8" x14ac:dyDescent="0.25">
      <c r="C241" s="120"/>
      <c r="D241" s="121"/>
      <c r="E241" s="120"/>
      <c r="F241" s="100"/>
      <c r="G241" s="120"/>
    </row>
    <row r="242" spans="1:8" x14ac:dyDescent="0.25">
      <c r="A242" s="183" t="str">
        <f>IF(ISBLANK('Risicoanalyse T'!B242),"--",'Risicoanalyse T'!B242)</f>
        <v>Specialistisch avies brandveiligheid</v>
      </c>
      <c r="B242" s="122" t="str">
        <f>IF(ISBLANK('Risicoanalyse T'!C242),"--",'Risicoanalyse T'!C242)</f>
        <v>Aantal</v>
      </c>
      <c r="C242" s="92"/>
      <c r="D242" s="141"/>
      <c r="E242" s="114"/>
      <c r="F242" s="142"/>
      <c r="G242" s="158"/>
    </row>
    <row r="243" spans="1:8" x14ac:dyDescent="0.25">
      <c r="A243" s="26" t="str">
        <f>IF(ISBLANK('Risicoanalyse T'!B243),"--",'Risicoanalyse T'!B243)</f>
        <v>Controle brandveiligheid</v>
      </c>
      <c r="B243" s="4">
        <f>IF(ISBLANK('Risicoanalyse T'!C243),"--",'Risicoanalyse T'!C243)</f>
        <v>0</v>
      </c>
      <c r="C243" s="4" t="str">
        <f>IF(ISBLANK('Risicoanalyse T'!BM243),"--",'Risicoanalyse T'!BM243)</f>
        <v>--</v>
      </c>
      <c r="D243" s="286">
        <v>1</v>
      </c>
      <c r="E243" s="4">
        <f t="shared" si="4"/>
        <v>0</v>
      </c>
      <c r="F243" s="259"/>
      <c r="G243" s="4">
        <f t="shared" si="5"/>
        <v>0</v>
      </c>
    </row>
    <row r="244" spans="1:8" s="106" customFormat="1" x14ac:dyDescent="0.25">
      <c r="A244" s="172"/>
      <c r="B244" s="100"/>
      <c r="C244" s="120"/>
      <c r="D244" s="121"/>
      <c r="E244" s="120"/>
      <c r="F244" s="100"/>
      <c r="G244" s="120"/>
      <c r="H244" s="205"/>
    </row>
    <row r="245" spans="1:8" x14ac:dyDescent="0.25">
      <c r="A245" s="181" t="str">
        <f>IF(ISBLANK('Risicoanalyse T'!B245),"--",'Risicoanalyse T'!B245)</f>
        <v>Specialistisch avies constructieve veiligheid</v>
      </c>
      <c r="B245" s="122" t="str">
        <f>IF(ISBLANK('Risicoanalyse T'!C245),"--",'Risicoanalyse T'!C245)</f>
        <v>Aantal</v>
      </c>
      <c r="C245" s="92"/>
      <c r="D245" s="141"/>
      <c r="E245" s="114"/>
      <c r="F245" s="142"/>
      <c r="G245" s="158"/>
    </row>
    <row r="246" spans="1:8" x14ac:dyDescent="0.25">
      <c r="A246" s="26" t="str">
        <f>IF(ISBLANK('Risicoanalyse T'!B246),"--",'Risicoanalyse T'!B246)</f>
        <v>Controle constructieve veiligheid</v>
      </c>
      <c r="B246" s="4">
        <f>IF(ISBLANK('Risicoanalyse T'!C246),"--",'Risicoanalyse T'!C246)</f>
        <v>1</v>
      </c>
      <c r="C246" s="4" t="str">
        <f>IF(ISBLANK('Risicoanalyse T'!BM246),"--",'Risicoanalyse T'!BM246)</f>
        <v>--</v>
      </c>
      <c r="D246" s="286">
        <v>1</v>
      </c>
      <c r="E246" s="4">
        <f t="shared" si="4"/>
        <v>1</v>
      </c>
      <c r="F246" s="259">
        <v>700</v>
      </c>
      <c r="G246" s="4">
        <f t="shared" si="5"/>
        <v>700</v>
      </c>
    </row>
    <row r="247" spans="1:8" x14ac:dyDescent="0.25">
      <c r="C247" s="120"/>
      <c r="D247" s="121"/>
      <c r="E247" s="120"/>
      <c r="F247" s="100"/>
      <c r="G247" s="120"/>
    </row>
    <row r="248" spans="1:8" x14ac:dyDescent="0.25">
      <c r="A248" s="183" t="str">
        <f>IF(ISBLANK('Risicoanalyse T'!B248),"--",'Risicoanalyse T'!B248)</f>
        <v>Specialistisch advies bouwakoestiek</v>
      </c>
      <c r="B248" s="122" t="str">
        <f>IF(ISBLANK('Risicoanalyse T'!C248),"--",'Risicoanalyse T'!C248)</f>
        <v>Aantal</v>
      </c>
      <c r="C248" s="92"/>
      <c r="D248" s="141"/>
      <c r="E248" s="114"/>
      <c r="F248" s="142"/>
      <c r="G248" s="158"/>
    </row>
    <row r="249" spans="1:8" x14ac:dyDescent="0.25">
      <c r="A249" s="26" t="str">
        <f>IF(ISBLANK('Risicoanalyse T'!B249),"--",'Risicoanalyse T'!B249)</f>
        <v>Controle bouwakoestiek</v>
      </c>
      <c r="B249" s="4">
        <f>IF(ISBLANK('Risicoanalyse T'!C249),"--",'Risicoanalyse T'!C249)</f>
        <v>1</v>
      </c>
      <c r="C249" s="4" t="str">
        <f>IF(ISBLANK('Risicoanalyse T'!BM249),"--",'Risicoanalyse T'!BM249)</f>
        <v>--</v>
      </c>
      <c r="D249" s="286">
        <v>1</v>
      </c>
      <c r="E249" s="4">
        <f t="shared" si="4"/>
        <v>1</v>
      </c>
      <c r="F249" s="259"/>
      <c r="G249" s="4">
        <f t="shared" si="5"/>
        <v>0</v>
      </c>
    </row>
    <row r="250" spans="1:8" s="106" customFormat="1" x14ac:dyDescent="0.25">
      <c r="A250" s="172"/>
      <c r="B250" s="100"/>
      <c r="C250" s="120"/>
      <c r="D250" s="121"/>
      <c r="E250" s="120"/>
      <c r="F250" s="100"/>
      <c r="G250" s="120"/>
      <c r="H250" s="205"/>
    </row>
    <row r="251" spans="1:8" x14ac:dyDescent="0.25">
      <c r="A251" s="183" t="str">
        <f>IF(ISBLANK('Risicoanalyse T'!B251),"--",'Risicoanalyse T'!B251)</f>
        <v>Specialistisch advies cultuurhistorie</v>
      </c>
      <c r="B251" s="122" t="str">
        <f>IF(ISBLANK('Risicoanalyse T'!C251),"--",'Risicoanalyse T'!C251)</f>
        <v>Aantal</v>
      </c>
      <c r="C251" s="92" t="str">
        <f>IF(ISBLANK('Risicoanalyse T'!BM251),"--",'Risicoanalyse T'!BM251)</f>
        <v>--</v>
      </c>
      <c r="D251" s="141"/>
      <c r="E251" s="114"/>
      <c r="F251" s="142"/>
      <c r="G251" s="158"/>
    </row>
    <row r="252" spans="1:8" x14ac:dyDescent="0.25">
      <c r="A252" s="26" t="str">
        <f>IF(ISBLANK('Risicoanalyse T'!B252),"--",'Risicoanalyse T'!B252)</f>
        <v>Controle cultuurhistorie</v>
      </c>
      <c r="B252" s="4">
        <f>IF(ISBLANK('Risicoanalyse T'!C252),"--",'Risicoanalyse T'!C252)</f>
        <v>1</v>
      </c>
      <c r="C252" s="4" t="str">
        <f>IF(ISBLANK('Risicoanalyse T'!BM252),"--",'Risicoanalyse T'!BM252)</f>
        <v>--</v>
      </c>
      <c r="D252" s="286">
        <v>1</v>
      </c>
      <c r="E252" s="4">
        <f t="shared" si="4"/>
        <v>1</v>
      </c>
      <c r="F252" s="259"/>
      <c r="G252" s="4">
        <f t="shared" si="5"/>
        <v>0</v>
      </c>
    </row>
    <row r="253" spans="1:8" x14ac:dyDescent="0.25">
      <c r="C253" s="120"/>
      <c r="D253" s="121"/>
      <c r="E253" s="120"/>
      <c r="F253" s="100"/>
      <c r="G253" s="120"/>
    </row>
    <row r="254" spans="1:8" x14ac:dyDescent="0.25">
      <c r="A254" s="183" t="str">
        <f>IF(ISBLANK('Risicoanalyse T'!B254),"--",'Risicoanalyse T'!B254)</f>
        <v>Toezicht bij sloop en asbest (slopen hier invullen OF bij regel 231 e.v.)</v>
      </c>
      <c r="B254" s="122" t="str">
        <f>IF(ISBLANK('Risicoanalyse T'!C254),"--",'Risicoanalyse T'!C254)</f>
        <v>Aantal</v>
      </c>
      <c r="C254" s="92" t="str">
        <f>IF(ISBLANK('Risicoanalyse T'!BM254),"--",'Risicoanalyse T'!BM254)</f>
        <v>Totaalscore</v>
      </c>
      <c r="D254" s="141"/>
      <c r="E254" s="114"/>
      <c r="F254" s="142"/>
      <c r="G254" s="158"/>
    </row>
    <row r="255" spans="1:8" x14ac:dyDescent="0.25">
      <c r="A255" s="185" t="str">
        <f>IF(ISBLANK('Risicoanalyse T'!B255),"--",'Risicoanalyse T'!B255)</f>
        <v>Asbest verwijderen</v>
      </c>
      <c r="B255" s="4">
        <f>IF(ISBLANK('Risicoanalyse T'!C255),"--",'Risicoanalyse T'!C255)</f>
        <v>120</v>
      </c>
      <c r="C255" s="92">
        <f>IF(ISBLANK('Risicoanalyse T'!BM255),"--",'Risicoanalyse T'!BM255)</f>
        <v>234</v>
      </c>
      <c r="D255" s="285">
        <v>1</v>
      </c>
      <c r="E255" s="153">
        <f t="shared" si="4"/>
        <v>120</v>
      </c>
      <c r="F255" s="260">
        <v>1</v>
      </c>
      <c r="G255" s="153">
        <f t="shared" si="5"/>
        <v>120</v>
      </c>
    </row>
    <row r="256" spans="1:8" s="329" customFormat="1" x14ac:dyDescent="0.25">
      <c r="A256" s="185" t="str">
        <f>IF(ISBLANK('Risicoanalyse T'!B256),"--",'Risicoanalyse T'!B256)</f>
        <v>Niet risicovol sloopwerk</v>
      </c>
      <c r="B256" s="330">
        <f>IF(ISBLANK('Risicoanalyse T'!C256),"--",'Risicoanalyse T'!C256)</f>
        <v>25</v>
      </c>
      <c r="C256" s="92">
        <f>IF(ISBLANK('Risicoanalyse T'!BM256),"--",'Risicoanalyse T'!BM256)</f>
        <v>202</v>
      </c>
      <c r="D256" s="285">
        <v>1</v>
      </c>
      <c r="E256" s="153">
        <f t="shared" si="4"/>
        <v>25</v>
      </c>
      <c r="F256" s="260">
        <v>1.5</v>
      </c>
      <c r="G256" s="153">
        <f t="shared" si="5"/>
        <v>37.5</v>
      </c>
      <c r="H256" s="203"/>
    </row>
    <row r="257" spans="1:8" x14ac:dyDescent="0.25">
      <c r="A257" s="185" t="str">
        <f>IF(ISBLANK('Risicoanalyse T'!B257),"--",'Risicoanalyse T'!B257)</f>
        <v>Risicovol sloopwerk</v>
      </c>
      <c r="B257" s="4">
        <f>IF(ISBLANK('Risicoanalyse T'!C257),"--",'Risicoanalyse T'!C257)</f>
        <v>25</v>
      </c>
      <c r="C257" s="117">
        <f>IF(ISBLANK('Risicoanalyse T'!BM257),"--",'Risicoanalyse T'!BM257)</f>
        <v>531</v>
      </c>
      <c r="D257" s="286">
        <v>1</v>
      </c>
      <c r="E257" s="4">
        <f t="shared" si="4"/>
        <v>25</v>
      </c>
      <c r="F257" s="259">
        <v>3.8</v>
      </c>
      <c r="G257" s="4">
        <f t="shared" si="5"/>
        <v>95</v>
      </c>
    </row>
    <row r="258" spans="1:8" x14ac:dyDescent="0.25">
      <c r="A258" s="185" t="str">
        <f>IF(ISBLANK('Risicoanalyse T'!B258),"--",'Risicoanalyse T'!B258)</f>
        <v>Milieu risicovol sloopwerk</v>
      </c>
      <c r="B258" s="4">
        <f>IF(ISBLANK('Risicoanalyse T'!C258),"--",'Risicoanalyse T'!C258)</f>
        <v>80</v>
      </c>
      <c r="C258" s="4">
        <f>IF(ISBLANK('Risicoanalyse T'!BM258),"--",'Risicoanalyse T'!BM258)</f>
        <v>744</v>
      </c>
      <c r="D258" s="286">
        <v>1</v>
      </c>
      <c r="E258" s="4">
        <f t="shared" si="4"/>
        <v>80</v>
      </c>
      <c r="F258" s="259">
        <v>6</v>
      </c>
      <c r="G258" s="4">
        <f t="shared" si="5"/>
        <v>480</v>
      </c>
    </row>
    <row r="259" spans="1:8" x14ac:dyDescent="0.25">
      <c r="A259" s="165" t="s">
        <v>130</v>
      </c>
      <c r="B259" s="113">
        <f>SUM(B255:B258)</f>
        <v>250</v>
      </c>
      <c r="C259" s="113"/>
      <c r="D259" s="177"/>
      <c r="E259" s="113">
        <f>SUM(E255:E258)</f>
        <v>250</v>
      </c>
      <c r="F259" s="113"/>
      <c r="G259" s="113">
        <f>SUM(G255:G258)</f>
        <v>732.5</v>
      </c>
    </row>
    <row r="260" spans="1:8" x14ac:dyDescent="0.25">
      <c r="B260" s="106"/>
      <c r="C260" s="120"/>
      <c r="D260" s="121"/>
      <c r="E260" s="120"/>
      <c r="F260" s="100"/>
      <c r="G260" s="120"/>
    </row>
    <row r="261" spans="1:8" x14ac:dyDescent="0.25">
      <c r="A261" s="183" t="str">
        <f>IF(ISBLANK('Risicoanalyse T'!B261),"--",'Risicoanalyse T'!B261)</f>
        <v>Toezicht bij aanleg (Wro)</v>
      </c>
      <c r="B261" s="122" t="str">
        <f>IF(ISBLANK('Risicoanalyse T'!C261),"--",'Risicoanalyse T'!C261)</f>
        <v>Aantal</v>
      </c>
      <c r="C261" s="92" t="str">
        <f>IF(ISBLANK('Risicoanalyse T'!BM261),"--",'Risicoanalyse T'!BM261)</f>
        <v>Totaalscore</v>
      </c>
      <c r="D261" s="141"/>
      <c r="E261" s="114"/>
      <c r="F261" s="142"/>
      <c r="G261" s="158"/>
    </row>
    <row r="262" spans="1:8" x14ac:dyDescent="0.25">
      <c r="A262" s="26" t="str">
        <f>IF(ISBLANK('Risicoanalyse T'!B262),"--",'Risicoanalyse T'!B262)</f>
        <v>Activiteit aanleggen</v>
      </c>
      <c r="B262" s="4" t="str">
        <f>IF(ISBLANK('Risicoanalyse T'!C262),"--",'Risicoanalyse T'!C262)</f>
        <v>--</v>
      </c>
      <c r="C262" s="92">
        <f>IF(ISBLANK('Risicoanalyse T'!BM262),"--",'Risicoanalyse T'!BM262)</f>
        <v>148</v>
      </c>
      <c r="D262" s="285">
        <v>1</v>
      </c>
      <c r="E262" s="153" t="str">
        <f t="shared" si="4"/>
        <v>--</v>
      </c>
      <c r="F262" s="260"/>
      <c r="G262" s="153" t="str">
        <f t="shared" si="5"/>
        <v>--</v>
      </c>
    </row>
    <row r="263" spans="1:8" x14ac:dyDescent="0.25">
      <c r="A263" s="26" t="str">
        <f>IF(ISBLANK('Risicoanalyse T'!B263),"--",'Risicoanalyse T'!B263)</f>
        <v>Kappen</v>
      </c>
      <c r="B263" s="4" t="str">
        <f>IF(ISBLANK('Risicoanalyse T'!C263),"--",'Risicoanalyse T'!C263)</f>
        <v>--</v>
      </c>
      <c r="C263" s="117">
        <f>IF(ISBLANK('Risicoanalyse T'!BM263),"--",'Risicoanalyse T'!BM263)</f>
        <v>174</v>
      </c>
      <c r="D263" s="286">
        <v>1</v>
      </c>
      <c r="E263" s="4" t="str">
        <f t="shared" si="4"/>
        <v>--</v>
      </c>
      <c r="F263" s="259"/>
      <c r="G263" s="4" t="str">
        <f t="shared" si="5"/>
        <v>--</v>
      </c>
    </row>
    <row r="264" spans="1:8" x14ac:dyDescent="0.25">
      <c r="A264" s="26" t="str">
        <f>IF(ISBLANK('Risicoanalyse T'!B264),"--",'Risicoanalyse T'!B264)</f>
        <v>Uitwegen</v>
      </c>
      <c r="B264" s="4" t="str">
        <f>IF(ISBLANK('Risicoanalyse T'!C264),"--",'Risicoanalyse T'!C264)</f>
        <v>--</v>
      </c>
      <c r="C264" s="117">
        <f>IF(ISBLANK('Risicoanalyse T'!BM264),"--",'Risicoanalyse T'!BM264)</f>
        <v>189</v>
      </c>
      <c r="D264" s="286">
        <v>1</v>
      </c>
      <c r="E264" s="4" t="str">
        <f t="shared" si="4"/>
        <v>--</v>
      </c>
      <c r="F264" s="259"/>
      <c r="G264" s="4" t="str">
        <f t="shared" si="5"/>
        <v>--</v>
      </c>
    </row>
    <row r="265" spans="1:8" x14ac:dyDescent="0.25">
      <c r="A265" s="26" t="str">
        <f>IF(ISBLANK('Risicoanalyse T'!B265),"--",'Risicoanalyse T'!B265)</f>
        <v>--</v>
      </c>
      <c r="B265" s="4" t="str">
        <f>IF(ISBLANK('Risicoanalyse T'!C265),"--",'Risicoanalyse T'!C265)</f>
        <v>--</v>
      </c>
      <c r="C265" s="4">
        <f>IF(ISBLANK('Risicoanalyse T'!BM265),"--",'Risicoanalyse T'!BM265)</f>
        <v>0</v>
      </c>
      <c r="D265" s="286">
        <v>1</v>
      </c>
      <c r="E265" s="4" t="str">
        <f t="shared" si="4"/>
        <v>--</v>
      </c>
      <c r="F265" s="259"/>
      <c r="G265" s="4" t="str">
        <f t="shared" si="5"/>
        <v>--</v>
      </c>
    </row>
    <row r="266" spans="1:8" x14ac:dyDescent="0.25">
      <c r="A266" s="165" t="s">
        <v>130</v>
      </c>
      <c r="B266" s="113">
        <f>SUM(B262:B265)</f>
        <v>0</v>
      </c>
      <c r="C266" s="113"/>
      <c r="D266" s="177"/>
      <c r="E266" s="113">
        <f>SUM(E262:E265)</f>
        <v>0</v>
      </c>
      <c r="F266" s="113"/>
      <c r="G266" s="113">
        <f>SUM(G262:G265)</f>
        <v>0</v>
      </c>
    </row>
    <row r="267" spans="1:8" s="329" customFormat="1" x14ac:dyDescent="0.25">
      <c r="A267" s="165"/>
      <c r="B267" s="113"/>
      <c r="C267" s="113"/>
      <c r="D267" s="177"/>
      <c r="E267" s="113"/>
      <c r="F267" s="113"/>
      <c r="G267" s="113"/>
      <c r="H267" s="203"/>
    </row>
    <row r="268" spans="1:8" s="329" customFormat="1" ht="25.5" x14ac:dyDescent="0.25">
      <c r="A268" s="165" t="str">
        <f>'Risicoanalyse T'!B267</f>
        <v>Toezicht op overtredingen van bouw-, sloop- en/of bestemmingsplanvoorschriften</v>
      </c>
      <c r="B268" s="113"/>
      <c r="C268" s="113"/>
      <c r="D268" s="177"/>
      <c r="E268" s="113"/>
      <c r="F268" s="113"/>
      <c r="G268" s="113"/>
      <c r="H268" s="203"/>
    </row>
    <row r="269" spans="1:8" s="329" customFormat="1" ht="25.5" x14ac:dyDescent="0.25">
      <c r="A269" s="14" t="str">
        <f>'Risicoanalyse T'!B268</f>
        <v>Toezicht op overtredingen van bouw-, sloop- en/of bestemmingsplanvoorschriften</v>
      </c>
      <c r="B269" s="330" t="str">
        <f>IF(ISBLANK('Risicoanalyse T'!C269),"--",'Risicoanalyse T'!C269)</f>
        <v>--</v>
      </c>
      <c r="C269" s="113"/>
      <c r="D269" s="286">
        <v>1</v>
      </c>
      <c r="E269" s="330" t="str">
        <f t="shared" ref="E269" si="6">IF(ISERROR(B269*D269),"--",B269*D269)</f>
        <v>--</v>
      </c>
      <c r="F269" s="259"/>
      <c r="G269" s="330" t="str">
        <f t="shared" ref="G269" si="7">IF(ISERROR(E269*F269),"--",E269*F269)</f>
        <v>--</v>
      </c>
      <c r="H269" s="203"/>
    </row>
    <row r="270" spans="1:8" x14ac:dyDescent="0.25">
      <c r="C270" s="120"/>
      <c r="D270" s="121"/>
      <c r="E270" s="120"/>
      <c r="F270" s="100"/>
      <c r="G270" s="120"/>
    </row>
    <row r="271" spans="1:8" x14ac:dyDescent="0.25">
      <c r="A271" s="183" t="str">
        <f>IF(ISBLANK('Risicoanalyse T'!B271),"--",'Risicoanalyse T'!B271)</f>
        <v>Toezicht op activiteiten binnen de WABO uit gemeentelijke verordeningen</v>
      </c>
      <c r="B271" s="122" t="str">
        <f>IF(ISBLANK('Risicoanalyse T'!C271),"--",'Risicoanalyse T'!C271)</f>
        <v>Aantal</v>
      </c>
      <c r="C271" s="92" t="str">
        <f>IF(ISBLANK('Risicoanalyse T'!BM271),"--",'Risicoanalyse T'!BM271)</f>
        <v>Totaalscore</v>
      </c>
      <c r="D271" s="141"/>
      <c r="E271" s="114"/>
      <c r="F271" s="142"/>
      <c r="G271" s="158"/>
    </row>
    <row r="272" spans="1:8" x14ac:dyDescent="0.25">
      <c r="A272" s="26" t="str">
        <f>IF(ISBLANK('Risicoanalyse T'!B272),"--",'Risicoanalyse T'!B272)</f>
        <v>Toezicht (WABO) gemeentelijke verordeningen</v>
      </c>
      <c r="B272" s="4">
        <f>IF(ISBLANK('Risicoanalyse T'!C272),"--",'Risicoanalyse T'!C272)</f>
        <v>1</v>
      </c>
      <c r="C272" s="4">
        <f>IF(ISBLANK('Risicoanalyse T'!BM272),"--",'Risicoanalyse T'!BM272)</f>
        <v>480</v>
      </c>
      <c r="D272" s="286">
        <v>1</v>
      </c>
      <c r="E272" s="4">
        <f>IF(ISERROR(B272*D272),"--",B272*D272)</f>
        <v>1</v>
      </c>
      <c r="F272" s="259">
        <v>30</v>
      </c>
      <c r="G272" s="4">
        <f>IF(ISERROR(E272*F272),"--",E272*F272)</f>
        <v>30</v>
      </c>
    </row>
    <row r="273" spans="1:7" x14ac:dyDescent="0.25">
      <c r="C273" s="120"/>
      <c r="D273" s="121"/>
      <c r="E273" s="120"/>
      <c r="F273" s="100"/>
      <c r="G273" s="120"/>
    </row>
    <row r="274" spans="1:7" x14ac:dyDescent="0.25">
      <c r="A274" s="183" t="str">
        <f>IF(ISBLANK('Risicoanalyse T'!B274),"--",'Risicoanalyse T'!B274)</f>
        <v>Advies cultuurhistorie</v>
      </c>
      <c r="B274" s="122" t="str">
        <f>IF(ISBLANK('Risicoanalyse T'!C274),"--",'Risicoanalyse T'!C274)</f>
        <v>Aantal</v>
      </c>
      <c r="C274" s="92" t="str">
        <f>IF(ISBLANK('Risicoanalyse T'!BM274),"--",'Risicoanalyse T'!BM274)</f>
        <v>Totaalscore</v>
      </c>
      <c r="D274" s="141"/>
      <c r="E274" s="114"/>
      <c r="F274" s="142"/>
      <c r="G274" s="158"/>
    </row>
    <row r="275" spans="1:7" ht="25.5" x14ac:dyDescent="0.25">
      <c r="A275" s="26" t="str">
        <f>IF(ISBLANK('Risicoanalyse T'!B275),"--",'Risicoanalyse T'!B275)</f>
        <v>Cultuurhistorie (Monumenten, erfgoed, beschermd stads- en dorpsgezicht, archeologie)</v>
      </c>
      <c r="B275" s="4">
        <f>IF(ISBLANK('Risicoanalyse T'!C275),"--",'Risicoanalyse T'!C275)</f>
        <v>1</v>
      </c>
      <c r="C275" s="4">
        <f>IF(ISBLANK('Risicoanalyse T'!BM275),"--",'Risicoanalyse T'!BM275)</f>
        <v>255</v>
      </c>
      <c r="D275" s="286">
        <v>1</v>
      </c>
      <c r="E275" s="4">
        <f>IF(ISERROR(B275*D275),"--",B275*D275)</f>
        <v>1</v>
      </c>
      <c r="F275" s="259">
        <v>45</v>
      </c>
      <c r="G275" s="4">
        <f>IF(ISERROR(E275*F275),"--",E275*F275)</f>
        <v>45</v>
      </c>
    </row>
    <row r="276" spans="1:7" x14ac:dyDescent="0.25">
      <c r="C276" s="120"/>
      <c r="D276" s="121"/>
      <c r="E276" s="120"/>
      <c r="F276" s="100"/>
      <c r="G276" s="120"/>
    </row>
    <row r="277" spans="1:7" x14ac:dyDescent="0.25">
      <c r="A277" s="183" t="str">
        <f>IF(ISBLANK('Risicoanalyse T'!B277),"--",'Risicoanalyse T'!B277)</f>
        <v>Advies na meldingen, klachten en ongewone voorvallen</v>
      </c>
      <c r="B277" s="122" t="str">
        <f>IF(ISBLANK('Risicoanalyse T'!C277),"--",'Risicoanalyse T'!C277)</f>
        <v>Aantal</v>
      </c>
      <c r="C277" s="140" t="str">
        <f>IF(ISBLANK('Risicoanalyse T'!BM277),"--",'Risicoanalyse T'!BM277)</f>
        <v>Totaalscore</v>
      </c>
      <c r="D277" s="123"/>
      <c r="E277" s="113"/>
      <c r="F277" s="103"/>
      <c r="G277" s="159"/>
    </row>
    <row r="278" spans="1:7" ht="25.5" x14ac:dyDescent="0.25">
      <c r="A278" s="26" t="str">
        <f>IF(ISBLANK('Risicoanalyse T'!B278),"--",'Risicoanalyse T'!B278)</f>
        <v>Toezicht na meldingen, klachten en ongewone voorvallen bij inr. en activiteiten onder Basistakenpakket</v>
      </c>
      <c r="B278" s="117">
        <f>IF(ISBLANK('Risicoanalyse T'!C278),"--",'Risicoanalyse T'!C278)</f>
        <v>5</v>
      </c>
      <c r="C278" s="117"/>
      <c r="D278" s="288">
        <v>1</v>
      </c>
      <c r="E278" s="135">
        <f>IF(ISERROR(B278*D278),"--",B278*D278)</f>
        <v>5</v>
      </c>
      <c r="F278" s="290">
        <v>3.5</v>
      </c>
      <c r="G278" s="136">
        <f>IF(ISERROR(E278*F278),"--",E278*F278)</f>
        <v>17.5</v>
      </c>
    </row>
    <row r="279" spans="1:7" x14ac:dyDescent="0.25">
      <c r="A279" s="191"/>
      <c r="B279" s="112"/>
      <c r="C279" s="95"/>
      <c r="D279" s="139"/>
      <c r="E279" s="95"/>
      <c r="F279" s="24"/>
      <c r="G279" s="95"/>
    </row>
    <row r="280" spans="1:7" x14ac:dyDescent="0.25">
      <c r="A280" s="191"/>
      <c r="B280" s="112"/>
      <c r="C280" s="95"/>
      <c r="D280" s="139"/>
      <c r="E280" s="95"/>
      <c r="F280" s="24"/>
      <c r="G280" s="95"/>
    </row>
    <row r="281" spans="1:7" x14ac:dyDescent="0.25">
      <c r="A281" s="191"/>
      <c r="B281" s="112"/>
      <c r="C281" s="95"/>
      <c r="D281" s="139"/>
      <c r="E281" s="95"/>
      <c r="F281" s="24"/>
      <c r="G281" s="95"/>
    </row>
    <row r="282" spans="1:7" x14ac:dyDescent="0.25">
      <c r="A282" s="191"/>
      <c r="B282" s="112"/>
      <c r="C282" s="95"/>
      <c r="D282" s="139"/>
      <c r="E282" s="95"/>
      <c r="F282" s="24"/>
      <c r="G282" s="95"/>
    </row>
    <row r="283" spans="1:7" ht="18.75" x14ac:dyDescent="0.3">
      <c r="A283" s="180"/>
      <c r="B283" s="67"/>
      <c r="C283" s="119"/>
      <c r="D283" s="137"/>
      <c r="E283" s="156"/>
      <c r="F283" s="138"/>
      <c r="G283" s="157"/>
    </row>
    <row r="284" spans="1:7" x14ac:dyDescent="0.25">
      <c r="A284" s="192" t="str">
        <f>IF(ISBLANK('Risicoanalyse T'!B284),"--",'Risicoanalyse T'!B284)</f>
        <v>GENERIEKE PRODUCTEN</v>
      </c>
      <c r="B284" s="114"/>
      <c r="C284" s="119"/>
      <c r="D284" s="137"/>
      <c r="E284" s="156"/>
      <c r="F284" s="138"/>
      <c r="G284" s="157"/>
    </row>
    <row r="285" spans="1:7" x14ac:dyDescent="0.25">
      <c r="A285" s="183" t="str">
        <f>IF(ISBLANK('Risicoanalyse T'!B285),"--",'Risicoanalyse T'!B285)</f>
        <v>Advies na meldingen, klachten en ongewone voorvallen</v>
      </c>
      <c r="B285" s="143" t="str">
        <f>IF(ISBLANK('Risicoanalyse T'!C285),"--",'Risicoanalyse T'!C285)</f>
        <v>Aantal</v>
      </c>
      <c r="C285" s="92" t="str">
        <f>IF(ISBLANK('Risicoanalyse T'!BM285),"--",'Risicoanalyse T'!BM285)</f>
        <v>--</v>
      </c>
      <c r="D285" s="141"/>
      <c r="E285" s="114"/>
      <c r="F285" s="142"/>
      <c r="G285" s="158"/>
    </row>
    <row r="286" spans="1:7" x14ac:dyDescent="0.25">
      <c r="A286" s="26" t="str">
        <f>IF(ISBLANK('Risicoanalyse T'!B286),"--",'Risicoanalyse T'!B286)</f>
        <v>Klachten, meldingen en ongewone voorvallen bij inrichtingen</v>
      </c>
      <c r="B286" s="4">
        <f>IF(ISBLANK('Risicoanalyse T'!C286),"--",'Risicoanalyse T'!C286)</f>
        <v>60</v>
      </c>
      <c r="C286" s="92" t="str">
        <f>IF(ISBLANK('Risicoanalyse T'!BM286),"--",'Risicoanalyse T'!BM286)</f>
        <v>--</v>
      </c>
      <c r="D286" s="285">
        <v>1</v>
      </c>
      <c r="E286" s="153">
        <f>IF(ISERROR(B286*D286),"--",B286*D286)</f>
        <v>60</v>
      </c>
      <c r="F286" s="260">
        <v>3.5</v>
      </c>
      <c r="G286" s="153">
        <f>IF(ISERROR(E286*F286),"--",E286*F286)</f>
        <v>210</v>
      </c>
    </row>
    <row r="287" spans="1:7" x14ac:dyDescent="0.25">
      <c r="A287" s="26" t="str">
        <f>IF(ISBLANK('Risicoanalyse T'!B287),"--",'Risicoanalyse T'!B287)</f>
        <v>Klachten, meldingen en ongewone voorvallen bij niet-inrichtingen</v>
      </c>
      <c r="B287" s="4">
        <f>IF(ISBLANK('Risicoanalyse T'!C287),"--",'Risicoanalyse T'!C287)</f>
        <v>124</v>
      </c>
      <c r="C287" s="117" t="str">
        <f>IF(ISBLANK('Risicoanalyse T'!BM287),"--",'Risicoanalyse T'!BM287)</f>
        <v>--</v>
      </c>
      <c r="D287" s="286">
        <v>1</v>
      </c>
      <c r="E287" s="4">
        <f>IF(ISERROR(B287*D287),"--",B287*D287)</f>
        <v>124</v>
      </c>
      <c r="F287" s="259">
        <v>3</v>
      </c>
      <c r="G287" s="4">
        <f>IF(ISERROR(E287*F287),"--",E287*F287)</f>
        <v>372</v>
      </c>
    </row>
    <row r="288" spans="1:7" x14ac:dyDescent="0.25">
      <c r="A288" s="26" t="str">
        <f>IF(ISBLANK('Risicoanalyse T'!B288),"--",'Risicoanalyse T'!B288)</f>
        <v>Klachten, meldingen en ongewone voorvallen in de openbare ruimte</v>
      </c>
      <c r="B288" s="4">
        <f>IF(ISBLANK('Risicoanalyse T'!C288),"--",'Risicoanalyse T'!C288)</f>
        <v>1</v>
      </c>
      <c r="C288" s="117" t="str">
        <f>IF(ISBLANK('Risicoanalyse T'!BM288),"--",'Risicoanalyse T'!BM288)</f>
        <v>--</v>
      </c>
      <c r="D288" s="286">
        <v>1</v>
      </c>
      <c r="E288" s="4">
        <f>IF(ISERROR(B288*D288),"--",B288*D288)</f>
        <v>1</v>
      </c>
      <c r="F288" s="259">
        <v>25</v>
      </c>
      <c r="G288" s="4">
        <f>IF(ISERROR(E288*F288),"--",E288*F288)</f>
        <v>25</v>
      </c>
    </row>
    <row r="289" spans="1:8" s="41" customFormat="1" x14ac:dyDescent="0.25">
      <c r="A289" s="26" t="str">
        <f>IF(ISBLANK('Risicoanalyse T'!B289),"--",'Risicoanalyse T'!B289)</f>
        <v>--</v>
      </c>
      <c r="B289" s="4" t="str">
        <f>IF(ISBLANK('Risicoanalyse T'!C289),"--",'Risicoanalyse T'!C289)</f>
        <v>--</v>
      </c>
      <c r="C289" s="4" t="str">
        <f>IF(ISBLANK('Risicoanalyse T'!BM289),"--",'Risicoanalyse T'!BM289)</f>
        <v>--</v>
      </c>
      <c r="D289" s="286">
        <v>1</v>
      </c>
      <c r="E289" s="4" t="str">
        <f>IF(ISERROR(B289*D289),"--",B289*D289)</f>
        <v>--</v>
      </c>
      <c r="F289" s="259"/>
      <c r="G289" s="4" t="str">
        <f>IF(ISERROR(E289*F289),"--",E289*F289)</f>
        <v>--</v>
      </c>
      <c r="H289" s="206"/>
    </row>
    <row r="290" spans="1:8" s="41" customFormat="1" x14ac:dyDescent="0.25">
      <c r="A290" s="181" t="s">
        <v>130</v>
      </c>
      <c r="B290" s="92">
        <f>SUM(B286:B289)</f>
        <v>185</v>
      </c>
      <c r="C290" s="113"/>
      <c r="D290" s="177"/>
      <c r="E290" s="113">
        <f>SUM(E286:E289)</f>
        <v>185</v>
      </c>
      <c r="F290" s="113"/>
      <c r="G290" s="113">
        <f>SUM(G286:G289)</f>
        <v>607</v>
      </c>
      <c r="H290" s="206"/>
    </row>
    <row r="291" spans="1:8" x14ac:dyDescent="0.25">
      <c r="A291" s="189"/>
      <c r="B291" s="144"/>
      <c r="C291" s="120"/>
      <c r="D291" s="121"/>
      <c r="E291" s="120"/>
      <c r="F291" s="100"/>
      <c r="G291" s="120"/>
    </row>
    <row r="292" spans="1:8" x14ac:dyDescent="0.25">
      <c r="A292" s="183" t="str">
        <f>IF(ISBLANK('Risicoanalyse T'!B292),"--",'Risicoanalyse T'!B292)</f>
        <v>Intake</v>
      </c>
      <c r="B292" s="110" t="str">
        <f>IF(ISBLANK('Risicoanalyse T'!C292),"--",'Risicoanalyse T'!C292)</f>
        <v>Aantal</v>
      </c>
      <c r="C292" s="4"/>
      <c r="D292" s="118"/>
      <c r="E292" s="4"/>
      <c r="F292" s="29"/>
      <c r="G292" s="4"/>
    </row>
    <row r="293" spans="1:8" x14ac:dyDescent="0.25">
      <c r="A293" s="185" t="str">
        <f>IF(ISBLANK('Risicoanalyse T'!B293),"--",'Risicoanalyse T'!B293)</f>
        <v>Intake van klachten tijdens kantoortijden</v>
      </c>
      <c r="B293" s="4" t="str">
        <f>IF(ISBLANK('Risicoanalyse T'!C293),"--",'Risicoanalyse T'!C293)</f>
        <v>--</v>
      </c>
      <c r="C293" s="117"/>
      <c r="D293" s="286">
        <v>1</v>
      </c>
      <c r="E293" s="4" t="str">
        <f>IF(ISERROR(B293*D293),"--",B293*D293)</f>
        <v>--</v>
      </c>
      <c r="F293" s="259"/>
      <c r="G293" s="4" t="str">
        <f>IF(ISERROR(E293*F293),"--",E293*F293)</f>
        <v>--</v>
      </c>
    </row>
    <row r="294" spans="1:8" x14ac:dyDescent="0.25">
      <c r="A294" s="185" t="str">
        <f>IF(ISBLANK('Risicoanalyse T'!B294),"--",'Risicoanalyse T'!B294)</f>
        <v>Intake van verzoeken om handhaving</v>
      </c>
      <c r="B294" s="4" t="str">
        <f>IF(ISBLANK('Risicoanalyse T'!C294),"--",'Risicoanalyse T'!C294)</f>
        <v>--</v>
      </c>
      <c r="C294" s="117"/>
      <c r="D294" s="286">
        <v>1</v>
      </c>
      <c r="E294" s="4" t="str">
        <f>IF(ISERROR(B294*D294),"--",B294*D294)</f>
        <v>--</v>
      </c>
      <c r="F294" s="259"/>
      <c r="G294" s="4" t="str">
        <f>IF(ISERROR(E294*F294),"--",E294*F294)</f>
        <v>--</v>
      </c>
    </row>
    <row r="295" spans="1:8" x14ac:dyDescent="0.25">
      <c r="A295" s="185" t="str">
        <f>IF(ISBLANK('Risicoanalyse T'!B295),"--",'Risicoanalyse T'!B295)</f>
        <v>Intake van ongewone voorvallen tijdens kantoortijden</v>
      </c>
      <c r="B295" s="4" t="str">
        <f>IF(ISBLANK('Risicoanalyse T'!C295),"--",'Risicoanalyse T'!C295)</f>
        <v>--</v>
      </c>
      <c r="C295" s="117"/>
      <c r="D295" s="286">
        <v>1</v>
      </c>
      <c r="E295" s="4" t="str">
        <f>IF(ISERROR(B295*D295),"--",B295*D295)</f>
        <v>--</v>
      </c>
      <c r="F295" s="259"/>
      <c r="G295" s="4" t="str">
        <f>IF(ISERROR(E295*F295),"--",E295*F295)</f>
        <v>--</v>
      </c>
    </row>
    <row r="296" spans="1:8" x14ac:dyDescent="0.25">
      <c r="A296" s="185" t="str">
        <f>IF(ISBLANK('Risicoanalyse T'!B296),"--",'Risicoanalyse T'!B296)</f>
        <v>Intake van klachten en ongewone voorvallen buiten kantooruren</v>
      </c>
      <c r="B296" s="4" t="str">
        <f>IF(ISBLANK('Risicoanalyse T'!C296),"--",'Risicoanalyse T'!C296)</f>
        <v>--</v>
      </c>
      <c r="C296" s="4"/>
      <c r="D296" s="286">
        <v>1</v>
      </c>
      <c r="E296" s="4" t="str">
        <f>IF(ISERROR(B296*D296),"--",B296*D296)</f>
        <v>--</v>
      </c>
      <c r="F296" s="259"/>
      <c r="G296" s="4" t="str">
        <f>IF(ISERROR(E296*F296),"--",E296*F296)</f>
        <v>--</v>
      </c>
    </row>
    <row r="297" spans="1:8" x14ac:dyDescent="0.25">
      <c r="A297" s="181" t="s">
        <v>130</v>
      </c>
      <c r="B297" s="113">
        <f>SUM(B293:B296)</f>
        <v>0</v>
      </c>
      <c r="C297" s="92"/>
      <c r="D297" s="177"/>
      <c r="E297" s="113">
        <f>SUM(E292:E296)</f>
        <v>0</v>
      </c>
      <c r="F297" s="113"/>
      <c r="G297" s="113">
        <f>SUM(G292:G296)</f>
        <v>0</v>
      </c>
    </row>
    <row r="298" spans="1:8" x14ac:dyDescent="0.25">
      <c r="C298" s="319"/>
      <c r="D298" s="121"/>
      <c r="E298" s="120"/>
      <c r="F298" s="100"/>
      <c r="G298" s="120"/>
    </row>
    <row r="299" spans="1:8" x14ac:dyDescent="0.25">
      <c r="A299" s="183" t="str">
        <f>IF(ISBLANK('Risicoanalyse T'!B299),"--",'Risicoanalyse T'!B299)</f>
        <v>Casemanagement</v>
      </c>
      <c r="B299" s="28" t="str">
        <f>IF(ISBLANK('Risicoanalyse T'!C299),"--",'Risicoanalyse T'!C299)</f>
        <v>Aantal</v>
      </c>
      <c r="C299" s="4"/>
      <c r="D299" s="118"/>
      <c r="E299" s="4"/>
      <c r="F299" s="29"/>
      <c r="G299" s="4"/>
    </row>
    <row r="300" spans="1:8" x14ac:dyDescent="0.25">
      <c r="A300" s="185" t="str">
        <f>IF(ISBLANK('Risicoanalyse T'!B300),"--",'Risicoanalyse T'!B300)</f>
        <v>Casemanagement van handhavingszaken (complex)</v>
      </c>
      <c r="B300" s="4">
        <f>IF(ISBLANK('Risicoanalyse T'!C300),"--",'Risicoanalyse T'!C300)</f>
        <v>1</v>
      </c>
      <c r="C300" s="117"/>
      <c r="D300" s="286">
        <v>1</v>
      </c>
      <c r="E300" s="4">
        <f>IF(ISERROR(B300*D300),"--",B300*D300)</f>
        <v>1</v>
      </c>
      <c r="F300" s="259">
        <v>280</v>
      </c>
      <c r="G300" s="4">
        <f>IF(ISERROR(E300*F300),"--",E300*F300)</f>
        <v>280</v>
      </c>
    </row>
    <row r="301" spans="1:8" s="41" customFormat="1" x14ac:dyDescent="0.25">
      <c r="A301" s="185" t="str">
        <f>IF(ISBLANK('Risicoanalyse T'!B301),"--",'Risicoanalyse T'!B301)</f>
        <v>Casemanagement van handhavingszaken (eenvoudig)</v>
      </c>
      <c r="B301" s="4">
        <f>IF(ISBLANK('Risicoanalyse T'!C301),"--",'Risicoanalyse T'!C301)</f>
        <v>1</v>
      </c>
      <c r="C301" s="4"/>
      <c r="D301" s="286">
        <v>1</v>
      </c>
      <c r="E301" s="4">
        <f>IF(ISERROR(B301*D301),"--",B301*D301)</f>
        <v>1</v>
      </c>
      <c r="F301" s="259">
        <v>50</v>
      </c>
      <c r="G301" s="4">
        <f>IF(ISERROR(E301*F301),"--",E301*F301)</f>
        <v>50</v>
      </c>
      <c r="H301" s="206"/>
    </row>
    <row r="302" spans="1:8" s="41" customFormat="1" x14ac:dyDescent="0.25">
      <c r="A302" s="181" t="s">
        <v>130</v>
      </c>
      <c r="B302" s="113">
        <f>SUM(B300:B301)</f>
        <v>2</v>
      </c>
      <c r="C302" s="113"/>
      <c r="D302" s="177"/>
      <c r="E302" s="113">
        <f>SUM(E300:E301)</f>
        <v>2</v>
      </c>
      <c r="F302" s="113"/>
      <c r="G302" s="113">
        <f>SUM(G300:G301)</f>
        <v>330</v>
      </c>
      <c r="H302" s="206"/>
    </row>
    <row r="303" spans="1:8" x14ac:dyDescent="0.25">
      <c r="A303" s="178"/>
      <c r="B303" s="23"/>
      <c r="C303" s="23"/>
      <c r="D303" s="139"/>
      <c r="E303" s="95"/>
      <c r="F303" s="24"/>
      <c r="G303" s="95"/>
    </row>
    <row r="304" spans="1:8" x14ac:dyDescent="0.25">
      <c r="A304" s="178"/>
      <c r="B304" s="23"/>
      <c r="C304" s="23"/>
      <c r="D304" s="139"/>
      <c r="E304" s="95"/>
      <c r="F304" s="24"/>
      <c r="G304" s="95"/>
    </row>
    <row r="305" spans="1:8" x14ac:dyDescent="0.25">
      <c r="A305" s="178"/>
      <c r="B305" s="23"/>
      <c r="C305" s="23"/>
      <c r="D305" s="139"/>
      <c r="E305" s="95"/>
      <c r="F305" s="24"/>
      <c r="G305" s="95"/>
    </row>
    <row r="306" spans="1:8" x14ac:dyDescent="0.25">
      <c r="A306" s="178"/>
      <c r="B306" s="23"/>
      <c r="C306" s="23"/>
      <c r="D306" s="139"/>
      <c r="E306" s="95"/>
      <c r="F306" s="24"/>
      <c r="G306" s="95"/>
    </row>
    <row r="307" spans="1:8" ht="18.75" x14ac:dyDescent="0.3">
      <c r="A307" s="308"/>
      <c r="B307" s="122" t="str">
        <f>IF(ISBLANK('Risicoanalyse T'!C307),"--",'Risicoanalyse T'!C307)</f>
        <v>Aantal</v>
      </c>
      <c r="C307" s="113" t="str">
        <f>IF(ISBLANK('Risicoanalyse T'!BM307),"--",'Risicoanalyse T'!BM307)</f>
        <v>Totaalscore</v>
      </c>
      <c r="D307" s="123"/>
      <c r="E307" s="113"/>
      <c r="F307" s="103"/>
      <c r="G307" s="113"/>
    </row>
    <row r="308" spans="1:8" x14ac:dyDescent="0.25">
      <c r="A308" s="309"/>
      <c r="B308" s="145"/>
      <c r="C308" s="113"/>
      <c r="D308" s="123"/>
      <c r="E308" s="113"/>
      <c r="F308" s="103"/>
      <c r="G308" s="113"/>
    </row>
    <row r="309" spans="1:8" s="81" customFormat="1" x14ac:dyDescent="0.25">
      <c r="A309" s="58" t="str">
        <f>IF(ISBLANK('Risicoanalyse T'!B309),"--",'Risicoanalyse T'!B309)</f>
        <v>Toezicht centrumgebieden</v>
      </c>
      <c r="B309" s="122" t="str">
        <f>IF(ISBLANK('Risicoanalyse T'!C309),"--",'Risicoanalyse T'!C309)</f>
        <v>Aantal</v>
      </c>
      <c r="C309" s="113"/>
      <c r="D309" s="123"/>
      <c r="E309" s="113"/>
      <c r="F309" s="113"/>
      <c r="G309" s="113"/>
      <c r="H309" s="204"/>
    </row>
    <row r="310" spans="1:8" x14ac:dyDescent="0.25">
      <c r="A310" s="303" t="str">
        <f>IF(ISBLANK('Risicoanalyse T'!B310),"--",'Risicoanalyse T'!B310)</f>
        <v>Parkeren / verkeer</v>
      </c>
      <c r="B310" s="79" t="str">
        <f>IF(ISBLANK('Risicoanalyse T'!C310),"--",'Risicoanalyse T'!C310)</f>
        <v>--</v>
      </c>
      <c r="C310" s="4">
        <f>IF(ISBLANK('Risicoanalyse T'!BM310),"--",'Risicoanalyse T'!BM310)</f>
        <v>312</v>
      </c>
      <c r="D310" s="286">
        <v>1</v>
      </c>
      <c r="E310" s="4" t="str">
        <f t="shared" ref="E310:E319" si="8">IF(ISERROR(B310*D310),"--",B310*D310)</f>
        <v>--</v>
      </c>
      <c r="F310" s="259"/>
      <c r="G310" s="4" t="str">
        <f t="shared" ref="G310:G319" si="9">IF(ISERROR(E310*F310),"--",E310*F310)</f>
        <v>--</v>
      </c>
    </row>
    <row r="311" spans="1:8" x14ac:dyDescent="0.25">
      <c r="A311" s="303" t="str">
        <f>IF(ISBLANK('Risicoanalyse T'!B311),"--",'Risicoanalyse T'!B311)</f>
        <v>Hondepoep</v>
      </c>
      <c r="B311" s="79" t="str">
        <f>IF(ISBLANK('Risicoanalyse T'!C311),"--",'Risicoanalyse T'!C311)</f>
        <v>--</v>
      </c>
      <c r="C311" s="4">
        <f>IF(ISBLANK('Risicoanalyse T'!BM311),"--",'Risicoanalyse T'!BM311)</f>
        <v>208</v>
      </c>
      <c r="D311" s="286">
        <v>1</v>
      </c>
      <c r="E311" s="4" t="str">
        <f t="shared" si="8"/>
        <v>--</v>
      </c>
      <c r="F311" s="259"/>
      <c r="G311" s="4" t="str">
        <f t="shared" si="9"/>
        <v>--</v>
      </c>
    </row>
    <row r="312" spans="1:8" x14ac:dyDescent="0.25">
      <c r="A312" s="303" t="str">
        <f>IF(ISBLANK('Risicoanalyse T'!B312),"--",'Risicoanalyse T'!B312)</f>
        <v>Voorwerpen op of aan de weg / reclame</v>
      </c>
      <c r="B312" s="79" t="str">
        <f>IF(ISBLANK('Risicoanalyse T'!C312),"--",'Risicoanalyse T'!C312)</f>
        <v>--</v>
      </c>
      <c r="C312" s="117">
        <f>IF(ISBLANK('Risicoanalyse T'!BM312),"--",'Risicoanalyse T'!BM312)</f>
        <v>220</v>
      </c>
      <c r="D312" s="286">
        <v>1</v>
      </c>
      <c r="E312" s="4" t="str">
        <f t="shared" si="8"/>
        <v>--</v>
      </c>
      <c r="F312" s="259"/>
      <c r="G312" s="4" t="str">
        <f t="shared" si="9"/>
        <v>--</v>
      </c>
    </row>
    <row r="313" spans="1:8" x14ac:dyDescent="0.25">
      <c r="A313" s="303" t="str">
        <f>IF(ISBLANK('Risicoanalyse T'!B313),"--",'Risicoanalyse T'!B313)</f>
        <v>Afvalinzamelaars / afvaldumpingen containerparkjes</v>
      </c>
      <c r="B313" s="79" t="str">
        <f>IF(ISBLANK('Risicoanalyse T'!C313),"--",'Risicoanalyse T'!C313)</f>
        <v>--</v>
      </c>
      <c r="C313" s="117">
        <f>IF(ISBLANK('Risicoanalyse T'!BM313),"--",'Risicoanalyse T'!BM313)</f>
        <v>248</v>
      </c>
      <c r="D313" s="286">
        <v>1</v>
      </c>
      <c r="E313" s="4" t="str">
        <f t="shared" si="8"/>
        <v>--</v>
      </c>
      <c r="F313" s="259"/>
      <c r="G313" s="4" t="str">
        <f t="shared" si="9"/>
        <v>--</v>
      </c>
    </row>
    <row r="314" spans="1:8" x14ac:dyDescent="0.25">
      <c r="A314" s="303" t="str">
        <f>IF(ISBLANK('Risicoanalyse T'!B314),"--",'Risicoanalyse T'!B314)</f>
        <v>Oog- en oorfunctie veiligheidsissues (jeugd, woonoverlast, inbraak)</v>
      </c>
      <c r="B314" s="79" t="str">
        <f>IF(ISBLANK('Risicoanalyse T'!C314),"--",'Risicoanalyse T'!C314)</f>
        <v>--</v>
      </c>
      <c r="C314" s="117">
        <f>IF(ISBLANK('Risicoanalyse T'!BM314),"--",'Risicoanalyse T'!BM314)</f>
        <v>256</v>
      </c>
      <c r="D314" s="286">
        <v>1</v>
      </c>
      <c r="E314" s="4" t="str">
        <f t="shared" si="8"/>
        <v>--</v>
      </c>
      <c r="F314" s="259"/>
      <c r="G314" s="4" t="str">
        <f t="shared" si="9"/>
        <v>--</v>
      </c>
    </row>
    <row r="315" spans="1:8" x14ac:dyDescent="0.25">
      <c r="A315" s="318" t="str">
        <f>IF(ISBLANK('Risicoanalyse T'!B315),"--",'Risicoanalyse T'!B315)</f>
        <v>--</v>
      </c>
      <c r="B315" s="79" t="str">
        <f>IF(ISBLANK('Risicoanalyse T'!C315),"--",'Risicoanalyse T'!C315)</f>
        <v>--</v>
      </c>
      <c r="C315" s="117">
        <f>IF(ISBLANK('Risicoanalyse T'!BM315),"--",'Risicoanalyse T'!BM315)</f>
        <v>0</v>
      </c>
      <c r="D315" s="286">
        <v>1</v>
      </c>
      <c r="E315" s="4" t="str">
        <f t="shared" si="8"/>
        <v>--</v>
      </c>
      <c r="F315" s="259"/>
      <c r="G315" s="4" t="str">
        <f t="shared" si="9"/>
        <v>--</v>
      </c>
    </row>
    <row r="316" spans="1:8" x14ac:dyDescent="0.25">
      <c r="A316" s="318" t="str">
        <f>IF(ISBLANK('Risicoanalyse T'!B316),"--",'Risicoanalyse T'!B316)</f>
        <v>--</v>
      </c>
      <c r="B316" s="79" t="str">
        <f>IF(ISBLANK('Risicoanalyse T'!C316),"--",'Risicoanalyse T'!C316)</f>
        <v>--</v>
      </c>
      <c r="C316" s="117">
        <f>IF(ISBLANK('Risicoanalyse T'!BM316),"--",'Risicoanalyse T'!BM316)</f>
        <v>0</v>
      </c>
      <c r="D316" s="286">
        <v>1</v>
      </c>
      <c r="E316" s="4" t="str">
        <f t="shared" si="8"/>
        <v>--</v>
      </c>
      <c r="F316" s="259"/>
      <c r="G316" s="4" t="str">
        <f t="shared" si="9"/>
        <v>--</v>
      </c>
    </row>
    <row r="317" spans="1:8" x14ac:dyDescent="0.25">
      <c r="A317" s="303" t="str">
        <f>IF(ISBLANK('Risicoanalyse T'!B317),"--",'Risicoanalyse T'!B317)</f>
        <v>--</v>
      </c>
      <c r="B317" s="79" t="str">
        <f>IF(ISBLANK('Risicoanalyse T'!C317),"--",'Risicoanalyse T'!C317)</f>
        <v>--</v>
      </c>
      <c r="C317" s="117">
        <f>IF(ISBLANK('Risicoanalyse T'!BM317),"--",'Risicoanalyse T'!BM317)</f>
        <v>0</v>
      </c>
      <c r="D317" s="286">
        <v>1</v>
      </c>
      <c r="E317" s="4" t="str">
        <f t="shared" si="8"/>
        <v>--</v>
      </c>
      <c r="F317" s="259"/>
      <c r="G317" s="4" t="str">
        <f t="shared" si="9"/>
        <v>--</v>
      </c>
    </row>
    <row r="318" spans="1:8" x14ac:dyDescent="0.25">
      <c r="A318" s="303" t="str">
        <f>IF(ISBLANK('Risicoanalyse T'!B318),"--",'Risicoanalyse T'!B318)</f>
        <v>--</v>
      </c>
      <c r="B318" s="79" t="str">
        <f>IF(ISBLANK('Risicoanalyse T'!C318),"--",'Risicoanalyse T'!C318)</f>
        <v>--</v>
      </c>
      <c r="C318" s="117">
        <f>IF(ISBLANK('Risicoanalyse T'!BM318),"--",'Risicoanalyse T'!BM318)</f>
        <v>0</v>
      </c>
      <c r="D318" s="286">
        <v>1</v>
      </c>
      <c r="E318" s="4" t="str">
        <f t="shared" si="8"/>
        <v>--</v>
      </c>
      <c r="F318" s="259"/>
      <c r="G318" s="4" t="str">
        <f t="shared" si="9"/>
        <v>--</v>
      </c>
    </row>
    <row r="319" spans="1:8" x14ac:dyDescent="0.25">
      <c r="A319" s="303" t="str">
        <f>IF(ISBLANK('Risicoanalyse T'!B319),"--",'Risicoanalyse T'!B319)</f>
        <v>--</v>
      </c>
      <c r="B319" s="79" t="str">
        <f>IF(ISBLANK('Risicoanalyse T'!C319),"--",'Risicoanalyse T'!C319)</f>
        <v>--</v>
      </c>
      <c r="C319" s="4">
        <f>IF(ISBLANK('Risicoanalyse T'!BM319),"--",'Risicoanalyse T'!BM319)</f>
        <v>0</v>
      </c>
      <c r="D319" s="286">
        <v>1</v>
      </c>
      <c r="E319" s="4" t="str">
        <f t="shared" si="8"/>
        <v>--</v>
      </c>
      <c r="F319" s="259"/>
      <c r="G319" s="4" t="str">
        <f t="shared" si="9"/>
        <v>--</v>
      </c>
    </row>
    <row r="320" spans="1:8" x14ac:dyDescent="0.25">
      <c r="A320" s="310" t="s">
        <v>130</v>
      </c>
      <c r="B320" s="79">
        <f>SUM(B310:B319)</f>
        <v>0</v>
      </c>
      <c r="C320" s="113"/>
      <c r="D320" s="177"/>
      <c r="E320" s="113">
        <f>SUM(E310:E319)</f>
        <v>0</v>
      </c>
      <c r="F320" s="113"/>
      <c r="G320" s="113">
        <f>SUM(G310:G319)</f>
        <v>0</v>
      </c>
    </row>
    <row r="321" spans="1:8" s="81" customFormat="1" x14ac:dyDescent="0.25">
      <c r="A321" s="305" t="str">
        <f>IF(ISBLANK('Risicoanalyse T'!B321),"--",'Risicoanalyse T'!B321)</f>
        <v>Toezicht agrarische gebieden met (hoge) landschappelijke waarde</v>
      </c>
      <c r="B321" s="122" t="str">
        <f>IF(ISBLANK('Risicoanalyse T'!C321),"--",'Risicoanalyse T'!C321)</f>
        <v>Aantal</v>
      </c>
      <c r="C321" s="113"/>
      <c r="D321" s="123"/>
      <c r="E321" s="113"/>
      <c r="F321" s="113"/>
      <c r="G321" s="113"/>
      <c r="H321" s="204"/>
    </row>
    <row r="322" spans="1:8" x14ac:dyDescent="0.25">
      <c r="A322" s="304" t="str">
        <f>IF(ISBLANK('Risicoanalyse T'!B322),"--",'Risicoanalyse T'!B322)</f>
        <v>Afvaldumpingen</v>
      </c>
      <c r="B322" s="79" t="str">
        <f>IF(ISBLANK('Risicoanalyse T'!C322),"--",'Risicoanalyse T'!C322)</f>
        <v>--</v>
      </c>
      <c r="C322" s="4">
        <f>IF(ISBLANK('Risicoanalyse T'!BM322),"--",'Risicoanalyse T'!BM322)</f>
        <v>264</v>
      </c>
      <c r="D322" s="286">
        <v>1</v>
      </c>
      <c r="E322" s="4" t="str">
        <f t="shared" ref="E322:E329" si="10">IF(ISERROR(B322*D322),"--",B322*D322)</f>
        <v>--</v>
      </c>
      <c r="F322" s="259"/>
      <c r="G322" s="4" t="str">
        <f t="shared" ref="G322:G329" si="11">IF(ISERROR(E322*F322),"--",E322*F322)</f>
        <v>--</v>
      </c>
    </row>
    <row r="323" spans="1:8" x14ac:dyDescent="0.25">
      <c r="A323" s="303" t="str">
        <f>IF(ISBLANK('Risicoanalyse T'!B323),"--",'Risicoanalyse T'!B323)</f>
        <v>Voorwerpen op of aan de weg / reclame</v>
      </c>
      <c r="B323" s="79" t="str">
        <f>IF(ISBLANK('Risicoanalyse T'!C323),"--",'Risicoanalyse T'!C323)</f>
        <v>--</v>
      </c>
      <c r="C323" s="117">
        <f>IF(ISBLANK('Risicoanalyse T'!BM323),"--",'Risicoanalyse T'!BM323)</f>
        <v>168</v>
      </c>
      <c r="D323" s="286">
        <v>1</v>
      </c>
      <c r="E323" s="4" t="str">
        <f t="shared" si="10"/>
        <v>--</v>
      </c>
      <c r="F323" s="259"/>
      <c r="G323" s="4" t="str">
        <f t="shared" si="11"/>
        <v>--</v>
      </c>
    </row>
    <row r="324" spans="1:8" x14ac:dyDescent="0.25">
      <c r="A324" s="304" t="str">
        <f>IF(ISBLANK('Risicoanalyse T'!B324),"--",'Risicoanalyse T'!B324)</f>
        <v>Stoken</v>
      </c>
      <c r="B324" s="79" t="str">
        <f>IF(ISBLANK('Risicoanalyse T'!C324),"--",'Risicoanalyse T'!C324)</f>
        <v>--</v>
      </c>
      <c r="C324" s="117">
        <f>IF(ISBLANK('Risicoanalyse T'!BM324),"--",'Risicoanalyse T'!BM324)</f>
        <v>240</v>
      </c>
      <c r="D324" s="286">
        <v>1</v>
      </c>
      <c r="E324" s="4" t="str">
        <f t="shared" si="10"/>
        <v>--</v>
      </c>
      <c r="F324" s="259"/>
      <c r="G324" s="4" t="str">
        <f t="shared" si="11"/>
        <v>--</v>
      </c>
    </row>
    <row r="325" spans="1:8" x14ac:dyDescent="0.25">
      <c r="A325" s="304" t="str">
        <f>IF(ISBLANK('Risicoanalyse T'!B325),"--",'Risicoanalyse T'!B325)</f>
        <v>--</v>
      </c>
      <c r="B325" s="79" t="str">
        <f>IF(ISBLANK('Risicoanalyse T'!C325),"--",'Risicoanalyse T'!C325)</f>
        <v>--</v>
      </c>
      <c r="C325" s="117">
        <f>IF(ISBLANK('Risicoanalyse T'!BM325),"--",'Risicoanalyse T'!BM325)</f>
        <v>0</v>
      </c>
      <c r="D325" s="286">
        <v>1</v>
      </c>
      <c r="E325" s="4" t="str">
        <f t="shared" si="10"/>
        <v>--</v>
      </c>
      <c r="F325" s="259"/>
      <c r="G325" s="4" t="str">
        <f t="shared" si="11"/>
        <v>--</v>
      </c>
    </row>
    <row r="326" spans="1:8" x14ac:dyDescent="0.25">
      <c r="A326" s="304" t="str">
        <f>IF(ISBLANK('Risicoanalyse T'!B326),"--",'Risicoanalyse T'!B326)</f>
        <v>--</v>
      </c>
      <c r="B326" s="79" t="str">
        <f>IF(ISBLANK('Risicoanalyse T'!C326),"--",'Risicoanalyse T'!C326)</f>
        <v>--</v>
      </c>
      <c r="C326" s="117">
        <f>IF(ISBLANK('Risicoanalyse T'!BM326),"--",'Risicoanalyse T'!BM326)</f>
        <v>0</v>
      </c>
      <c r="D326" s="286">
        <v>1</v>
      </c>
      <c r="E326" s="4" t="str">
        <f t="shared" si="10"/>
        <v>--</v>
      </c>
      <c r="F326" s="259"/>
      <c r="G326" s="4" t="str">
        <f t="shared" si="11"/>
        <v>--</v>
      </c>
    </row>
    <row r="327" spans="1:8" x14ac:dyDescent="0.25">
      <c r="A327" s="304" t="str">
        <f>IF(ISBLANK('Risicoanalyse T'!B327),"--",'Risicoanalyse T'!B327)</f>
        <v>--</v>
      </c>
      <c r="B327" s="79" t="str">
        <f>IF(ISBLANK('Risicoanalyse T'!C327),"--",'Risicoanalyse T'!C327)</f>
        <v>--</v>
      </c>
      <c r="C327" s="117">
        <f>IF(ISBLANK('Risicoanalyse T'!BM327),"--",'Risicoanalyse T'!BM327)</f>
        <v>0</v>
      </c>
      <c r="D327" s="286">
        <v>1</v>
      </c>
      <c r="E327" s="4" t="str">
        <f t="shared" si="10"/>
        <v>--</v>
      </c>
      <c r="F327" s="259"/>
      <c r="G327" s="4" t="str">
        <f t="shared" si="11"/>
        <v>--</v>
      </c>
    </row>
    <row r="328" spans="1:8" x14ac:dyDescent="0.25">
      <c r="A328" s="304" t="str">
        <f>IF(ISBLANK('Risicoanalyse T'!B328),"--",'Risicoanalyse T'!B328)</f>
        <v>--</v>
      </c>
      <c r="B328" s="79" t="str">
        <f>IF(ISBLANK('Risicoanalyse T'!C328),"--",'Risicoanalyse T'!C328)</f>
        <v>--</v>
      </c>
      <c r="C328" s="117">
        <f>IF(ISBLANK('Risicoanalyse T'!BM328),"--",'Risicoanalyse T'!BM328)</f>
        <v>0</v>
      </c>
      <c r="D328" s="286">
        <v>1</v>
      </c>
      <c r="E328" s="4" t="str">
        <f t="shared" si="10"/>
        <v>--</v>
      </c>
      <c r="F328" s="259"/>
      <c r="G328" s="4" t="str">
        <f t="shared" si="11"/>
        <v>--</v>
      </c>
    </row>
    <row r="329" spans="1:8" x14ac:dyDescent="0.25">
      <c r="A329" s="304" t="str">
        <f>IF(ISBLANK('Risicoanalyse T'!B329),"--",'Risicoanalyse T'!B329)</f>
        <v>--</v>
      </c>
      <c r="B329" s="79" t="str">
        <f>IF(ISBLANK('Risicoanalyse T'!C329),"--",'Risicoanalyse T'!C329)</f>
        <v>--</v>
      </c>
      <c r="C329" s="4">
        <f>IF(ISBLANK('Risicoanalyse T'!BM329),"--",'Risicoanalyse T'!BM329)</f>
        <v>0</v>
      </c>
      <c r="D329" s="286">
        <v>1</v>
      </c>
      <c r="E329" s="4" t="str">
        <f t="shared" si="10"/>
        <v>--</v>
      </c>
      <c r="F329" s="259"/>
      <c r="G329" s="4" t="str">
        <f t="shared" si="11"/>
        <v>--</v>
      </c>
    </row>
    <row r="330" spans="1:8" x14ac:dyDescent="0.25">
      <c r="A330" s="310" t="s">
        <v>130</v>
      </c>
      <c r="B330" s="79">
        <f>SUM(B322:B329)</f>
        <v>0</v>
      </c>
      <c r="C330" s="113"/>
      <c r="D330" s="177"/>
      <c r="E330" s="113">
        <f>SUM(E322:E329)</f>
        <v>0</v>
      </c>
      <c r="F330" s="113"/>
      <c r="G330" s="113">
        <f>SUM(G322:G329)</f>
        <v>0</v>
      </c>
    </row>
    <row r="331" spans="1:8" s="81" customFormat="1" x14ac:dyDescent="0.25">
      <c r="A331" s="305" t="str">
        <f>IF(ISBLANK('Risicoanalyse T'!B331),"--",'Risicoanalyse T'!B331)</f>
        <v>Toezicht natuur- en bosgebieden</v>
      </c>
      <c r="B331" s="122" t="str">
        <f>IF(ISBLANK('Risicoanalyse T'!C331),"--",'Risicoanalyse T'!C331)</f>
        <v>Aantal</v>
      </c>
      <c r="C331" s="113"/>
      <c r="D331" s="123"/>
      <c r="E331" s="113"/>
      <c r="F331" s="113"/>
      <c r="G331" s="113"/>
      <c r="H331" s="204"/>
    </row>
    <row r="332" spans="1:8" x14ac:dyDescent="0.25">
      <c r="A332" s="304" t="str">
        <f>IF(ISBLANK('Risicoanalyse T'!B332),"--",'Risicoanalyse T'!B332)</f>
        <v>Afvaldumpingen</v>
      </c>
      <c r="B332" s="79" t="str">
        <f>IF(ISBLANK('Risicoanalyse T'!C332),"--",'Risicoanalyse T'!C332)</f>
        <v>--</v>
      </c>
      <c r="C332" s="4">
        <f>IF(ISBLANK('Risicoanalyse T'!BM332),"--",'Risicoanalyse T'!BM332)</f>
        <v>284</v>
      </c>
      <c r="D332" s="286">
        <v>1</v>
      </c>
      <c r="E332" s="4" t="str">
        <f>IF(ISERROR(B332*D332),"--",B332*D332)</f>
        <v>--</v>
      </c>
      <c r="F332" s="259"/>
      <c r="G332" s="4" t="str">
        <f>IF(ISERROR(E332*F332),"--",E332*F332)</f>
        <v>--</v>
      </c>
    </row>
    <row r="333" spans="1:8" x14ac:dyDescent="0.25">
      <c r="A333" s="304" t="str">
        <f>IF(ISBLANK('Risicoanalyse T'!B333),"--",'Risicoanalyse T'!B333)</f>
        <v>Motorcrossen</v>
      </c>
      <c r="B333" s="79" t="str">
        <f>IF(ISBLANK('Risicoanalyse T'!C333),"--",'Risicoanalyse T'!C333)</f>
        <v>--</v>
      </c>
      <c r="C333" s="117">
        <f>IF(ISBLANK('Risicoanalyse T'!BM333),"--",'Risicoanalyse T'!BM333)</f>
        <v>240</v>
      </c>
      <c r="D333" s="286">
        <v>1</v>
      </c>
      <c r="E333" s="4" t="str">
        <f t="shared" ref="E333:E402" si="12">IF(ISERROR(B333*D333),"--",B333*D333)</f>
        <v>--</v>
      </c>
      <c r="F333" s="259"/>
      <c r="G333" s="4" t="str">
        <f t="shared" ref="G333:G402" si="13">IF(ISERROR(E333*F333),"--",E333*F333)</f>
        <v>--</v>
      </c>
    </row>
    <row r="334" spans="1:8" x14ac:dyDescent="0.25">
      <c r="A334" s="303" t="str">
        <f>IF(ISBLANK('Risicoanalyse T'!B334),"--",'Risicoanalyse T'!B334)</f>
        <v>Stoken</v>
      </c>
      <c r="B334" s="79" t="str">
        <f>IF(ISBLANK('Risicoanalyse T'!C334),"--",'Risicoanalyse T'!C334)</f>
        <v>--</v>
      </c>
      <c r="C334" s="117">
        <f>IF(ISBLANK('Risicoanalyse T'!BM334),"--",'Risicoanalyse T'!BM334)</f>
        <v>222</v>
      </c>
      <c r="D334" s="286">
        <v>1</v>
      </c>
      <c r="E334" s="4" t="str">
        <f t="shared" si="12"/>
        <v>--</v>
      </c>
      <c r="F334" s="259"/>
      <c r="G334" s="4" t="str">
        <f t="shared" si="13"/>
        <v>--</v>
      </c>
    </row>
    <row r="335" spans="1:8" x14ac:dyDescent="0.25">
      <c r="A335" s="303" t="str">
        <f>IF(ISBLANK('Risicoanalyse T'!B335),"--",'Risicoanalyse T'!B335)</f>
        <v>--</v>
      </c>
      <c r="B335" s="79" t="str">
        <f>IF(ISBLANK('Risicoanalyse T'!C335),"--",'Risicoanalyse T'!C335)</f>
        <v>--</v>
      </c>
      <c r="C335" s="117">
        <f>IF(ISBLANK('Risicoanalyse T'!BM335),"--",'Risicoanalyse T'!BM335)</f>
        <v>0</v>
      </c>
      <c r="D335" s="286">
        <v>1</v>
      </c>
      <c r="E335" s="4" t="str">
        <f t="shared" si="12"/>
        <v>--</v>
      </c>
      <c r="F335" s="259"/>
      <c r="G335" s="4" t="str">
        <f t="shared" si="13"/>
        <v>--</v>
      </c>
    </row>
    <row r="336" spans="1:8" x14ac:dyDescent="0.25">
      <c r="A336" s="303" t="str">
        <f>IF(ISBLANK('Risicoanalyse T'!B336),"--",'Risicoanalyse T'!B336)</f>
        <v>--</v>
      </c>
      <c r="B336" s="79" t="str">
        <f>IF(ISBLANK('Risicoanalyse T'!C336),"--",'Risicoanalyse T'!C336)</f>
        <v>--</v>
      </c>
      <c r="C336" s="117">
        <f>IF(ISBLANK('Risicoanalyse T'!BM336),"--",'Risicoanalyse T'!BM336)</f>
        <v>0</v>
      </c>
      <c r="D336" s="286">
        <v>1</v>
      </c>
      <c r="E336" s="4" t="str">
        <f t="shared" si="12"/>
        <v>--</v>
      </c>
      <c r="F336" s="259"/>
      <c r="G336" s="4" t="str">
        <f t="shared" si="13"/>
        <v>--</v>
      </c>
    </row>
    <row r="337" spans="1:8" x14ac:dyDescent="0.25">
      <c r="A337" s="303" t="str">
        <f>IF(ISBLANK('Risicoanalyse T'!B337),"--",'Risicoanalyse T'!B337)</f>
        <v>--</v>
      </c>
      <c r="B337" s="79" t="str">
        <f>IF(ISBLANK('Risicoanalyse T'!C337),"--",'Risicoanalyse T'!C337)</f>
        <v>--</v>
      </c>
      <c r="C337" s="117">
        <f>IF(ISBLANK('Risicoanalyse T'!BM337),"--",'Risicoanalyse T'!BM337)</f>
        <v>0</v>
      </c>
      <c r="D337" s="286">
        <v>1</v>
      </c>
      <c r="E337" s="4" t="str">
        <f t="shared" si="12"/>
        <v>--</v>
      </c>
      <c r="F337" s="259"/>
      <c r="G337" s="4" t="str">
        <f t="shared" si="13"/>
        <v>--</v>
      </c>
    </row>
    <row r="338" spans="1:8" x14ac:dyDescent="0.25">
      <c r="A338" s="303" t="str">
        <f>IF(ISBLANK('Risicoanalyse T'!B338),"--",'Risicoanalyse T'!B338)</f>
        <v>--</v>
      </c>
      <c r="B338" s="79" t="str">
        <f>IF(ISBLANK('Risicoanalyse T'!C338),"--",'Risicoanalyse T'!C338)</f>
        <v>--</v>
      </c>
      <c r="C338" s="117">
        <f>IF(ISBLANK('Risicoanalyse T'!BM338),"--",'Risicoanalyse T'!BM338)</f>
        <v>0</v>
      </c>
      <c r="D338" s="286">
        <v>1</v>
      </c>
      <c r="E338" s="4" t="str">
        <f t="shared" si="12"/>
        <v>--</v>
      </c>
      <c r="F338" s="259"/>
      <c r="G338" s="4" t="str">
        <f t="shared" si="13"/>
        <v>--</v>
      </c>
    </row>
    <row r="339" spans="1:8" x14ac:dyDescent="0.25">
      <c r="A339" s="304" t="str">
        <f>IF(ISBLANK('Risicoanalyse T'!B339),"--",'Risicoanalyse T'!B339)</f>
        <v>--</v>
      </c>
      <c r="B339" s="79" t="str">
        <f>IF(ISBLANK('Risicoanalyse T'!C339),"--",'Risicoanalyse T'!C339)</f>
        <v>--</v>
      </c>
      <c r="C339" s="4">
        <f>IF(ISBLANK('Risicoanalyse T'!BM339),"--",'Risicoanalyse T'!BM339)</f>
        <v>0</v>
      </c>
      <c r="D339" s="286">
        <v>1</v>
      </c>
      <c r="E339" s="4" t="str">
        <f t="shared" si="12"/>
        <v>--</v>
      </c>
      <c r="F339" s="259"/>
      <c r="G339" s="4" t="str">
        <f t="shared" si="13"/>
        <v>--</v>
      </c>
    </row>
    <row r="340" spans="1:8" x14ac:dyDescent="0.25">
      <c r="A340" s="310" t="s">
        <v>130</v>
      </c>
      <c r="B340" s="79">
        <f>SUM(B332:B339)</f>
        <v>0</v>
      </c>
      <c r="C340" s="113"/>
      <c r="D340" s="177"/>
      <c r="E340" s="113">
        <f>SUM(E332:E339)</f>
        <v>0</v>
      </c>
      <c r="F340" s="113"/>
      <c r="G340" s="113">
        <f>SUM(G332:G339)</f>
        <v>0</v>
      </c>
    </row>
    <row r="341" spans="1:8" s="81" customFormat="1" x14ac:dyDescent="0.25">
      <c r="A341" s="305" t="str">
        <f>IF(ISBLANK('Risicoanalyse T'!B341),"--",'Risicoanalyse T'!B341)</f>
        <v>Toezicht woongebieden</v>
      </c>
      <c r="B341" s="122" t="str">
        <f>IF(ISBLANK('Risicoanalyse T'!C341),"--",'Risicoanalyse T'!C341)</f>
        <v>Aantal</v>
      </c>
      <c r="C341" s="113"/>
      <c r="D341" s="123"/>
      <c r="E341" s="113"/>
      <c r="F341" s="113"/>
      <c r="G341" s="113"/>
      <c r="H341" s="204"/>
    </row>
    <row r="342" spans="1:8" x14ac:dyDescent="0.25">
      <c r="A342" s="303" t="str">
        <f>IF(ISBLANK('Risicoanalyse T'!B342),"--",'Risicoanalyse T'!B342)</f>
        <v>Parkeren/verkeer</v>
      </c>
      <c r="B342" s="79" t="str">
        <f>IF(ISBLANK('Risicoanalyse T'!C342),"--",'Risicoanalyse T'!C342)</f>
        <v>--</v>
      </c>
      <c r="C342" s="4">
        <f>IF(ISBLANK('Risicoanalyse T'!BM342),"--",'Risicoanalyse T'!BM342)</f>
        <v>372</v>
      </c>
      <c r="D342" s="286">
        <v>1</v>
      </c>
      <c r="E342" s="4" t="str">
        <f t="shared" si="12"/>
        <v>--</v>
      </c>
      <c r="F342" s="259"/>
      <c r="G342" s="4" t="str">
        <f t="shared" si="13"/>
        <v>--</v>
      </c>
    </row>
    <row r="343" spans="1:8" x14ac:dyDescent="0.25">
      <c r="A343" s="304" t="str">
        <f>IF(ISBLANK('Risicoanalyse T'!B343),"--",'Risicoanalyse T'!B343)</f>
        <v>Voorwerpen op of aan de weg / reclame</v>
      </c>
      <c r="B343" s="79" t="str">
        <f>IF(ISBLANK('Risicoanalyse T'!C343),"--",'Risicoanalyse T'!C343)</f>
        <v>--</v>
      </c>
      <c r="C343" s="117">
        <f>IF(ISBLANK('Risicoanalyse T'!BM343),"--",'Risicoanalyse T'!BM343)</f>
        <v>188</v>
      </c>
      <c r="D343" s="286">
        <v>1</v>
      </c>
      <c r="E343" s="4" t="str">
        <f t="shared" si="12"/>
        <v>--</v>
      </c>
      <c r="F343" s="259"/>
      <c r="G343" s="4" t="str">
        <f t="shared" si="13"/>
        <v>--</v>
      </c>
    </row>
    <row r="344" spans="1:8" x14ac:dyDescent="0.25">
      <c r="A344" s="304" t="str">
        <f>IF(ISBLANK('Risicoanalyse T'!B344),"--",'Risicoanalyse T'!B344)</f>
        <v>Hondepoep</v>
      </c>
      <c r="B344" s="79" t="str">
        <f>IF(ISBLANK('Risicoanalyse T'!C344),"--",'Risicoanalyse T'!C344)</f>
        <v>--</v>
      </c>
      <c r="C344" s="117">
        <f>IF(ISBLANK('Risicoanalyse T'!BM344),"--",'Risicoanalyse T'!BM344)</f>
        <v>200</v>
      </c>
      <c r="D344" s="286">
        <v>1</v>
      </c>
      <c r="E344" s="4" t="str">
        <f t="shared" si="12"/>
        <v>--</v>
      </c>
      <c r="F344" s="259"/>
      <c r="G344" s="4" t="str">
        <f t="shared" si="13"/>
        <v>--</v>
      </c>
    </row>
    <row r="345" spans="1:8" x14ac:dyDescent="0.25">
      <c r="A345" s="304" t="str">
        <f>IF(ISBLANK('Risicoanalyse T'!B345),"--",'Risicoanalyse T'!B345)</f>
        <v>Oog- en oorfunctie veiligheidsissues (jeugd, woonoverlast, inbraak)</v>
      </c>
      <c r="B345" s="79" t="str">
        <f>IF(ISBLANK('Risicoanalyse T'!C345),"--",'Risicoanalyse T'!C345)</f>
        <v>--</v>
      </c>
      <c r="C345" s="117">
        <f>IF(ISBLANK('Risicoanalyse T'!BM345),"--",'Risicoanalyse T'!BM345)</f>
        <v>192</v>
      </c>
      <c r="D345" s="286">
        <v>1</v>
      </c>
      <c r="E345" s="4" t="str">
        <f t="shared" si="12"/>
        <v>--</v>
      </c>
      <c r="F345" s="259"/>
      <c r="G345" s="4" t="str">
        <f t="shared" si="13"/>
        <v>--</v>
      </c>
    </row>
    <row r="346" spans="1:8" x14ac:dyDescent="0.25">
      <c r="A346" s="304" t="str">
        <f>IF(ISBLANK('Risicoanalyse T'!B346),"--",'Risicoanalyse T'!B346)</f>
        <v>--</v>
      </c>
      <c r="B346" s="79" t="str">
        <f>IF(ISBLANK('Risicoanalyse T'!C346),"--",'Risicoanalyse T'!C346)</f>
        <v>--</v>
      </c>
      <c r="C346" s="117">
        <f>IF(ISBLANK('Risicoanalyse T'!BM346),"--",'Risicoanalyse T'!BM346)</f>
        <v>0</v>
      </c>
      <c r="D346" s="286">
        <v>1</v>
      </c>
      <c r="E346" s="4" t="str">
        <f t="shared" si="12"/>
        <v>--</v>
      </c>
      <c r="F346" s="259"/>
      <c r="G346" s="4" t="str">
        <f t="shared" si="13"/>
        <v>--</v>
      </c>
    </row>
    <row r="347" spans="1:8" x14ac:dyDescent="0.25">
      <c r="A347" s="304" t="str">
        <f>IF(ISBLANK('Risicoanalyse T'!B347),"--",'Risicoanalyse T'!B347)</f>
        <v>--</v>
      </c>
      <c r="B347" s="79" t="str">
        <f>IF(ISBLANK('Risicoanalyse T'!C347),"--",'Risicoanalyse T'!C347)</f>
        <v>--</v>
      </c>
      <c r="C347" s="117">
        <f>IF(ISBLANK('Risicoanalyse T'!BM347),"--",'Risicoanalyse T'!BM347)</f>
        <v>0</v>
      </c>
      <c r="D347" s="286">
        <v>1</v>
      </c>
      <c r="E347" s="4" t="str">
        <f t="shared" si="12"/>
        <v>--</v>
      </c>
      <c r="F347" s="259"/>
      <c r="G347" s="4" t="str">
        <f t="shared" si="13"/>
        <v>--</v>
      </c>
    </row>
    <row r="348" spans="1:8" x14ac:dyDescent="0.25">
      <c r="A348" s="304" t="str">
        <f>IF(ISBLANK('Risicoanalyse T'!B348),"--",'Risicoanalyse T'!B348)</f>
        <v>--</v>
      </c>
      <c r="B348" s="79" t="str">
        <f>IF(ISBLANK('Risicoanalyse T'!C348),"--",'Risicoanalyse T'!C348)</f>
        <v>--</v>
      </c>
      <c r="C348" s="117">
        <f>IF(ISBLANK('Risicoanalyse T'!BM348),"--",'Risicoanalyse T'!BM348)</f>
        <v>0</v>
      </c>
      <c r="D348" s="286">
        <v>1</v>
      </c>
      <c r="E348" s="4" t="str">
        <f t="shared" si="12"/>
        <v>--</v>
      </c>
      <c r="F348" s="259"/>
      <c r="G348" s="4" t="str">
        <f t="shared" si="13"/>
        <v>--</v>
      </c>
    </row>
    <row r="349" spans="1:8" x14ac:dyDescent="0.25">
      <c r="A349" s="304" t="str">
        <f>IF(ISBLANK('Risicoanalyse T'!B349),"--",'Risicoanalyse T'!B349)</f>
        <v>--</v>
      </c>
      <c r="B349" s="79" t="str">
        <f>IF(ISBLANK('Risicoanalyse T'!C349),"--",'Risicoanalyse T'!C349)</f>
        <v>--</v>
      </c>
      <c r="C349" s="117">
        <f>IF(ISBLANK('Risicoanalyse T'!BM349),"--",'Risicoanalyse T'!BM349)</f>
        <v>0</v>
      </c>
      <c r="D349" s="286">
        <v>1</v>
      </c>
      <c r="E349" s="4" t="str">
        <f t="shared" si="12"/>
        <v>--</v>
      </c>
      <c r="F349" s="259"/>
      <c r="G349" s="4" t="str">
        <f t="shared" si="13"/>
        <v>--</v>
      </c>
    </row>
    <row r="350" spans="1:8" x14ac:dyDescent="0.25">
      <c r="A350" s="304" t="str">
        <f>IF(ISBLANK('Risicoanalyse T'!B350),"--",'Risicoanalyse T'!B350)</f>
        <v>--</v>
      </c>
      <c r="B350" s="79" t="str">
        <f>IF(ISBLANK('Risicoanalyse T'!C350),"--",'Risicoanalyse T'!C350)</f>
        <v>--</v>
      </c>
      <c r="C350" s="4">
        <f>IF(ISBLANK('Risicoanalyse T'!BM350),"--",'Risicoanalyse T'!BM350)</f>
        <v>0</v>
      </c>
      <c r="D350" s="286">
        <v>1</v>
      </c>
      <c r="E350" s="4" t="str">
        <f t="shared" si="12"/>
        <v>--</v>
      </c>
      <c r="F350" s="259"/>
      <c r="G350" s="4" t="str">
        <f t="shared" si="13"/>
        <v>--</v>
      </c>
    </row>
    <row r="351" spans="1:8" x14ac:dyDescent="0.25">
      <c r="A351" s="310" t="s">
        <v>130</v>
      </c>
      <c r="B351" s="79">
        <f>SUM(B342:B350)</f>
        <v>0</v>
      </c>
      <c r="C351" s="113"/>
      <c r="D351" s="177"/>
      <c r="E351" s="113">
        <f>SUM(E342:E350)</f>
        <v>0</v>
      </c>
      <c r="F351" s="113"/>
      <c r="G351" s="113">
        <f>SUM(G342:G350)</f>
        <v>0</v>
      </c>
    </row>
    <row r="352" spans="1:8" s="81" customFormat="1" x14ac:dyDescent="0.25">
      <c r="A352" s="305" t="str">
        <f>IF(ISBLANK('Risicoanalyse T'!B352),"--",'Risicoanalyse T'!B352)</f>
        <v>Toezicht dag- en verblijfsrecreatiegebieden</v>
      </c>
      <c r="B352" s="122" t="str">
        <f>IF(ISBLANK('Risicoanalyse T'!C352),"--",'Risicoanalyse T'!C352)</f>
        <v>Aantal</v>
      </c>
      <c r="C352" s="113"/>
      <c r="D352" s="123"/>
      <c r="E352" s="113"/>
      <c r="F352" s="113"/>
      <c r="G352" s="113"/>
      <c r="H352" s="204"/>
    </row>
    <row r="353" spans="1:8" x14ac:dyDescent="0.25">
      <c r="A353" s="304" t="str">
        <f>IF(ISBLANK('Risicoanalyse T'!B353),"--",'Risicoanalyse T'!B353)</f>
        <v>Geluidsoverlast</v>
      </c>
      <c r="B353" s="79" t="str">
        <f>IF(ISBLANK('Risicoanalyse T'!C353),"--",'Risicoanalyse T'!C353)</f>
        <v>--</v>
      </c>
      <c r="C353" s="4">
        <f>IF(ISBLANK('Risicoanalyse T'!BM353),"--",'Risicoanalyse T'!BM353)</f>
        <v>216</v>
      </c>
      <c r="D353" s="286">
        <v>1</v>
      </c>
      <c r="E353" s="4" t="str">
        <f t="shared" si="12"/>
        <v>--</v>
      </c>
      <c r="F353" s="259"/>
      <c r="G353" s="4" t="str">
        <f t="shared" si="13"/>
        <v>--</v>
      </c>
    </row>
    <row r="354" spans="1:8" x14ac:dyDescent="0.25">
      <c r="A354" s="304" t="str">
        <f>IF(ISBLANK('Risicoanalyse T'!B354),"--",'Risicoanalyse T'!B354)</f>
        <v>Waterrecreatie</v>
      </c>
      <c r="B354" s="79" t="str">
        <f>IF(ISBLANK('Risicoanalyse T'!C354),"--",'Risicoanalyse T'!C354)</f>
        <v>--</v>
      </c>
      <c r="C354" s="117">
        <f>IF(ISBLANK('Risicoanalyse T'!BM354),"--",'Risicoanalyse T'!BM354)</f>
        <v>183</v>
      </c>
      <c r="D354" s="286">
        <v>1</v>
      </c>
      <c r="E354" s="4" t="str">
        <f t="shared" si="12"/>
        <v>--</v>
      </c>
      <c r="F354" s="259"/>
      <c r="G354" s="4" t="str">
        <f t="shared" si="13"/>
        <v>--</v>
      </c>
    </row>
    <row r="355" spans="1:8" x14ac:dyDescent="0.25">
      <c r="A355" s="304" t="str">
        <f>IF(ISBLANK('Risicoanalyse T'!B355),"--",'Risicoanalyse T'!B355)</f>
        <v>Afvaldumpingen</v>
      </c>
      <c r="B355" s="79" t="str">
        <f>IF(ISBLANK('Risicoanalyse T'!C355),"--",'Risicoanalyse T'!C355)</f>
        <v>--</v>
      </c>
      <c r="C355" s="117">
        <f>IF(ISBLANK('Risicoanalyse T'!BM355),"--",'Risicoanalyse T'!BM355)</f>
        <v>171</v>
      </c>
      <c r="D355" s="286">
        <v>1</v>
      </c>
      <c r="E355" s="4" t="str">
        <f t="shared" si="12"/>
        <v>--</v>
      </c>
      <c r="F355" s="259"/>
      <c r="G355" s="4" t="str">
        <f t="shared" si="13"/>
        <v>--</v>
      </c>
    </row>
    <row r="356" spans="1:8" x14ac:dyDescent="0.25">
      <c r="A356" s="303" t="str">
        <f>IF(ISBLANK('Risicoanalyse T'!B356),"--",'Risicoanalyse T'!B356)</f>
        <v>Voorwerpen op of aan de weg / reclame</v>
      </c>
      <c r="B356" s="79" t="str">
        <f>IF(ISBLANK('Risicoanalyse T'!C356),"--",'Risicoanalyse T'!C356)</f>
        <v>--</v>
      </c>
      <c r="C356" s="117">
        <f>IF(ISBLANK('Risicoanalyse T'!BM356),"--",'Risicoanalyse T'!BM356)</f>
        <v>148</v>
      </c>
      <c r="D356" s="286">
        <v>1</v>
      </c>
      <c r="E356" s="4" t="str">
        <f t="shared" si="12"/>
        <v>--</v>
      </c>
      <c r="F356" s="259"/>
      <c r="G356" s="4" t="str">
        <f t="shared" si="13"/>
        <v>--</v>
      </c>
    </row>
    <row r="357" spans="1:8" x14ac:dyDescent="0.25">
      <c r="A357" s="303" t="str">
        <f>IF(ISBLANK('Risicoanalyse T'!B357),"--",'Risicoanalyse T'!B357)</f>
        <v>--</v>
      </c>
      <c r="B357" s="79" t="str">
        <f>IF(ISBLANK('Risicoanalyse T'!C357),"--",'Risicoanalyse T'!C357)</f>
        <v>--</v>
      </c>
      <c r="C357" s="117">
        <f>IF(ISBLANK('Risicoanalyse T'!BM357),"--",'Risicoanalyse T'!BM357)</f>
        <v>0</v>
      </c>
      <c r="D357" s="286">
        <v>1</v>
      </c>
      <c r="E357" s="4" t="str">
        <f t="shared" si="12"/>
        <v>--</v>
      </c>
      <c r="F357" s="259"/>
      <c r="G357" s="4" t="str">
        <f t="shared" si="13"/>
        <v>--</v>
      </c>
    </row>
    <row r="358" spans="1:8" x14ac:dyDescent="0.25">
      <c r="A358" s="303" t="str">
        <f>IF(ISBLANK('Risicoanalyse T'!B358),"--",'Risicoanalyse T'!B358)</f>
        <v>--</v>
      </c>
      <c r="B358" s="79" t="str">
        <f>IF(ISBLANK('Risicoanalyse T'!C358),"--",'Risicoanalyse T'!C358)</f>
        <v>--</v>
      </c>
      <c r="C358" s="117">
        <f>IF(ISBLANK('Risicoanalyse T'!BM358),"--",'Risicoanalyse T'!BM358)</f>
        <v>0</v>
      </c>
      <c r="D358" s="286">
        <v>1</v>
      </c>
      <c r="E358" s="4" t="str">
        <f t="shared" si="12"/>
        <v>--</v>
      </c>
      <c r="F358" s="259"/>
      <c r="G358" s="4" t="str">
        <f t="shared" si="13"/>
        <v>--</v>
      </c>
    </row>
    <row r="359" spans="1:8" x14ac:dyDescent="0.25">
      <c r="A359" s="303" t="str">
        <f>IF(ISBLANK('Risicoanalyse T'!B359),"--",'Risicoanalyse T'!B359)</f>
        <v>--</v>
      </c>
      <c r="B359" s="79" t="str">
        <f>IF(ISBLANK('Risicoanalyse T'!C359),"--",'Risicoanalyse T'!C359)</f>
        <v>--</v>
      </c>
      <c r="C359" s="117">
        <f>IF(ISBLANK('Risicoanalyse T'!BM359),"--",'Risicoanalyse T'!BM359)</f>
        <v>0</v>
      </c>
      <c r="D359" s="286">
        <v>1</v>
      </c>
      <c r="E359" s="4" t="str">
        <f t="shared" si="12"/>
        <v>--</v>
      </c>
      <c r="F359" s="259"/>
      <c r="G359" s="4" t="str">
        <f t="shared" si="13"/>
        <v>--</v>
      </c>
    </row>
    <row r="360" spans="1:8" x14ac:dyDescent="0.25">
      <c r="A360" s="303" t="str">
        <f>IF(ISBLANK('Risicoanalyse T'!B360),"--",'Risicoanalyse T'!B360)</f>
        <v>--</v>
      </c>
      <c r="B360" s="79" t="str">
        <f>IF(ISBLANK('Risicoanalyse T'!C360),"--",'Risicoanalyse T'!C360)</f>
        <v>--</v>
      </c>
      <c r="C360" s="117">
        <f>IF(ISBLANK('Risicoanalyse T'!BM360),"--",'Risicoanalyse T'!BM360)</f>
        <v>0</v>
      </c>
      <c r="D360" s="286">
        <v>1</v>
      </c>
      <c r="E360" s="4" t="str">
        <f t="shared" si="12"/>
        <v>--</v>
      </c>
      <c r="F360" s="259"/>
      <c r="G360" s="4" t="str">
        <f t="shared" si="13"/>
        <v>--</v>
      </c>
    </row>
    <row r="361" spans="1:8" x14ac:dyDescent="0.25">
      <c r="A361" s="303" t="str">
        <f>IF(ISBLANK('Risicoanalyse T'!B361),"--",'Risicoanalyse T'!B361)</f>
        <v>--</v>
      </c>
      <c r="B361" s="79" t="str">
        <f>IF(ISBLANK('Risicoanalyse T'!C361),"--",'Risicoanalyse T'!C361)</f>
        <v>--</v>
      </c>
      <c r="C361" s="4">
        <f>IF(ISBLANK('Risicoanalyse T'!BM361),"--",'Risicoanalyse T'!BM361)</f>
        <v>0</v>
      </c>
      <c r="D361" s="286">
        <v>1</v>
      </c>
      <c r="E361" s="4" t="str">
        <f t="shared" si="12"/>
        <v>--</v>
      </c>
      <c r="F361" s="259"/>
      <c r="G361" s="4" t="str">
        <f t="shared" si="13"/>
        <v>--</v>
      </c>
    </row>
    <row r="362" spans="1:8" s="81" customFormat="1" x14ac:dyDescent="0.25">
      <c r="A362" s="310" t="s">
        <v>130</v>
      </c>
      <c r="B362" s="79">
        <f>SUM(B353:B361)</f>
        <v>0</v>
      </c>
      <c r="C362" s="113"/>
      <c r="D362" s="177"/>
      <c r="E362" s="113">
        <f>SUM(E353:E361)</f>
        <v>0</v>
      </c>
      <c r="F362" s="113"/>
      <c r="G362" s="113">
        <f>SUM(G353:G361)</f>
        <v>0</v>
      </c>
      <c r="H362" s="204"/>
    </row>
    <row r="363" spans="1:8" s="81" customFormat="1" x14ac:dyDescent="0.25">
      <c r="A363" s="305" t="str">
        <f>IF(ISBLANK('Risicoanalyse T'!B363),"--",'Risicoanalyse T'!B363)</f>
        <v>Toezicht industrieterreinen</v>
      </c>
      <c r="B363" s="122" t="str">
        <f>IF(ISBLANK('Risicoanalyse T'!C363),"--",'Risicoanalyse T'!C363)</f>
        <v>Aantal</v>
      </c>
      <c r="C363" s="113"/>
      <c r="D363" s="123"/>
      <c r="E363" s="113"/>
      <c r="F363" s="113"/>
      <c r="G363" s="113"/>
      <c r="H363" s="204"/>
    </row>
    <row r="364" spans="1:8" x14ac:dyDescent="0.25">
      <c r="A364" s="303" t="str">
        <f>IF(ISBLANK('Risicoanalyse T'!B364),"--",'Risicoanalyse T'!B364)</f>
        <v>Parkeren</v>
      </c>
      <c r="B364" s="79" t="str">
        <f>IF(ISBLANK('Risicoanalyse T'!C364),"--",'Risicoanalyse T'!C364)</f>
        <v>--</v>
      </c>
      <c r="C364" s="4">
        <f>IF(ISBLANK('Risicoanalyse T'!BM364),"--",'Risicoanalyse T'!BM364)</f>
        <v>222</v>
      </c>
      <c r="D364" s="286">
        <v>1</v>
      </c>
      <c r="E364" s="4" t="str">
        <f t="shared" si="12"/>
        <v>--</v>
      </c>
      <c r="F364" s="259"/>
      <c r="G364" s="4" t="str">
        <f t="shared" si="13"/>
        <v>--</v>
      </c>
    </row>
    <row r="365" spans="1:8" x14ac:dyDescent="0.25">
      <c r="A365" s="303" t="str">
        <f>IF(ISBLANK('Risicoanalyse T'!B365),"--",'Risicoanalyse T'!B365)</f>
        <v>Voorwerpen op of aan de weg / reclame</v>
      </c>
      <c r="B365" s="79" t="str">
        <f>IF(ISBLANK('Risicoanalyse T'!C365),"--",'Risicoanalyse T'!C365)</f>
        <v>--</v>
      </c>
      <c r="C365" s="117">
        <f>IF(ISBLANK('Risicoanalyse T'!BM365),"--",'Risicoanalyse T'!BM365)</f>
        <v>126</v>
      </c>
      <c r="D365" s="286">
        <v>1</v>
      </c>
      <c r="E365" s="4" t="str">
        <f t="shared" si="12"/>
        <v>--</v>
      </c>
      <c r="F365" s="259"/>
      <c r="G365" s="4" t="str">
        <f t="shared" si="13"/>
        <v>--</v>
      </c>
    </row>
    <row r="366" spans="1:8" x14ac:dyDescent="0.25">
      <c r="A366" s="303" t="str">
        <f>IF(ISBLANK('Risicoanalyse T'!B366),"--",'Risicoanalyse T'!B366)</f>
        <v>--</v>
      </c>
      <c r="B366" s="79" t="str">
        <f>IF(ISBLANK('Risicoanalyse T'!C366),"--",'Risicoanalyse T'!C366)</f>
        <v>--</v>
      </c>
      <c r="C366" s="117">
        <f>IF(ISBLANK('Risicoanalyse T'!BM366),"--",'Risicoanalyse T'!BM366)</f>
        <v>0</v>
      </c>
      <c r="D366" s="286">
        <v>1</v>
      </c>
      <c r="E366" s="4" t="str">
        <f t="shared" si="12"/>
        <v>--</v>
      </c>
      <c r="F366" s="259"/>
      <c r="G366" s="4" t="str">
        <f t="shared" si="13"/>
        <v>--</v>
      </c>
    </row>
    <row r="367" spans="1:8" x14ac:dyDescent="0.25">
      <c r="A367" s="303" t="str">
        <f>IF(ISBLANK('Risicoanalyse T'!B367),"--",'Risicoanalyse T'!B367)</f>
        <v>--</v>
      </c>
      <c r="B367" s="79" t="str">
        <f>IF(ISBLANK('Risicoanalyse T'!C367),"--",'Risicoanalyse T'!C367)</f>
        <v>--</v>
      </c>
      <c r="C367" s="117">
        <f>IF(ISBLANK('Risicoanalyse T'!BM367),"--",'Risicoanalyse T'!BM367)</f>
        <v>0</v>
      </c>
      <c r="D367" s="286">
        <v>1</v>
      </c>
      <c r="E367" s="4" t="str">
        <f t="shared" si="12"/>
        <v>--</v>
      </c>
      <c r="F367" s="259"/>
      <c r="G367" s="4" t="str">
        <f t="shared" si="13"/>
        <v>--</v>
      </c>
    </row>
    <row r="368" spans="1:8" x14ac:dyDescent="0.25">
      <c r="A368" s="303" t="str">
        <f>IF(ISBLANK('Risicoanalyse T'!B368),"--",'Risicoanalyse T'!B368)</f>
        <v>--</v>
      </c>
      <c r="B368" s="79" t="str">
        <f>IF(ISBLANK('Risicoanalyse T'!C368),"--",'Risicoanalyse T'!C368)</f>
        <v>--</v>
      </c>
      <c r="C368" s="117">
        <f>IF(ISBLANK('Risicoanalyse T'!BM368),"--",'Risicoanalyse T'!BM368)</f>
        <v>0</v>
      </c>
      <c r="D368" s="286">
        <v>1</v>
      </c>
      <c r="E368" s="4" t="str">
        <f t="shared" si="12"/>
        <v>--</v>
      </c>
      <c r="F368" s="259"/>
      <c r="G368" s="4" t="str">
        <f t="shared" si="13"/>
        <v>--</v>
      </c>
    </row>
    <row r="369" spans="1:8" x14ac:dyDescent="0.25">
      <c r="A369" s="303" t="str">
        <f>IF(ISBLANK('Risicoanalyse T'!B369),"--",'Risicoanalyse T'!B369)</f>
        <v>--</v>
      </c>
      <c r="B369" s="79" t="str">
        <f>IF(ISBLANK('Risicoanalyse T'!C369),"--",'Risicoanalyse T'!C369)</f>
        <v>--</v>
      </c>
      <c r="C369" s="117">
        <f>IF(ISBLANK('Risicoanalyse T'!BM369),"--",'Risicoanalyse T'!BM369)</f>
        <v>0</v>
      </c>
      <c r="D369" s="286">
        <v>1</v>
      </c>
      <c r="E369" s="4" t="str">
        <f t="shared" si="12"/>
        <v>--</v>
      </c>
      <c r="F369" s="259"/>
      <c r="G369" s="4" t="str">
        <f t="shared" si="13"/>
        <v>--</v>
      </c>
    </row>
    <row r="370" spans="1:8" x14ac:dyDescent="0.25">
      <c r="A370" s="311" t="str">
        <f>IF(ISBLANK('Risicoanalyse T'!B370),"--",'Risicoanalyse T'!B370)</f>
        <v>--</v>
      </c>
      <c r="B370" s="79" t="str">
        <f>IF(ISBLANK('Risicoanalyse T'!C370),"--",'Risicoanalyse T'!C370)</f>
        <v>--</v>
      </c>
      <c r="C370" s="136">
        <f>IF(ISBLANK('Risicoanalyse T'!BM370),"--",'Risicoanalyse T'!BM370)</f>
        <v>0</v>
      </c>
      <c r="D370" s="286">
        <v>1</v>
      </c>
      <c r="E370" s="4" t="str">
        <f t="shared" si="12"/>
        <v>--</v>
      </c>
      <c r="F370" s="259"/>
      <c r="G370" s="4" t="str">
        <f t="shared" si="13"/>
        <v>--</v>
      </c>
    </row>
    <row r="371" spans="1:8" s="81" customFormat="1" x14ac:dyDescent="0.25">
      <c r="A371" s="310" t="s">
        <v>130</v>
      </c>
      <c r="B371" s="79">
        <f>SUM(B364:B370)</f>
        <v>0</v>
      </c>
      <c r="C371" s="113"/>
      <c r="D371" s="177"/>
      <c r="E371" s="113">
        <f>SUM(E364:E370)</f>
        <v>0</v>
      </c>
      <c r="F371" s="113"/>
      <c r="G371" s="113">
        <f>SUM(G364:G370)</f>
        <v>0</v>
      </c>
      <c r="H371" s="204"/>
    </row>
    <row r="372" spans="1:8" x14ac:dyDescent="0.25">
      <c r="A372" s="312"/>
      <c r="B372" s="146"/>
      <c r="C372" s="113"/>
      <c r="D372" s="123"/>
      <c r="E372" s="113"/>
      <c r="F372" s="103"/>
      <c r="G372" s="113"/>
    </row>
    <row r="373" spans="1:8" x14ac:dyDescent="0.25">
      <c r="A373" s="312"/>
      <c r="B373" s="146"/>
      <c r="C373" s="113"/>
      <c r="D373" s="123"/>
      <c r="E373" s="113"/>
      <c r="F373" s="103"/>
      <c r="G373" s="113"/>
    </row>
    <row r="374" spans="1:8" x14ac:dyDescent="0.25">
      <c r="A374" s="313" t="str">
        <f>IF(ISBLANK('Risicoanalyse T'!B374),"--",'Risicoanalyse T'!B374)</f>
        <v>Toezicht horeca en evenementen</v>
      </c>
      <c r="B374" s="35" t="str">
        <f>IF(ISBLANK('Risicoanalyse T'!C374),"--",'Risicoanalyse T'!C374)</f>
        <v>Aantal</v>
      </c>
      <c r="C374" s="113"/>
      <c r="D374" s="123"/>
      <c r="E374" s="113"/>
      <c r="F374" s="103"/>
      <c r="G374" s="113"/>
    </row>
    <row r="375" spans="1:8" x14ac:dyDescent="0.25">
      <c r="A375" s="52" t="str">
        <f>IF(ISBLANK('Risicoanalyse T'!B375),"--",'Risicoanalyse T'!B375)</f>
        <v>C-Evenementen</v>
      </c>
      <c r="B375" s="152" t="str">
        <f>IF(ISBLANK('Risicoanalyse T'!C375),"--",'Risicoanalyse T'!C375)</f>
        <v>--</v>
      </c>
      <c r="C375" s="4">
        <f>IF(ISBLANK('Risicoanalyse T'!BM375),"--",'Risicoanalyse T'!BM375)</f>
        <v>260</v>
      </c>
      <c r="D375" s="286">
        <v>1</v>
      </c>
      <c r="E375" s="4" t="str">
        <f t="shared" si="12"/>
        <v>--</v>
      </c>
      <c r="F375" s="259"/>
      <c r="G375" s="4" t="str">
        <f t="shared" si="13"/>
        <v>--</v>
      </c>
    </row>
    <row r="376" spans="1:8" x14ac:dyDescent="0.25">
      <c r="A376" s="47" t="str">
        <f>IF(ISBLANK('Risicoanalyse T'!B376),"--",'Risicoanalyse T'!B376)</f>
        <v>B-Evenementen</v>
      </c>
      <c r="B376" s="79" t="str">
        <f>IF(ISBLANK('Risicoanalyse T'!C376),"--",'Risicoanalyse T'!C376)</f>
        <v>--</v>
      </c>
      <c r="C376" s="117">
        <f>IF(ISBLANK('Risicoanalyse T'!BM376),"--",'Risicoanalyse T'!BM376)</f>
        <v>222</v>
      </c>
      <c r="D376" s="286">
        <v>1</v>
      </c>
      <c r="E376" s="4" t="str">
        <f t="shared" si="12"/>
        <v>--</v>
      </c>
      <c r="F376" s="259"/>
      <c r="G376" s="4" t="str">
        <f t="shared" si="13"/>
        <v>--</v>
      </c>
    </row>
    <row r="377" spans="1:8" x14ac:dyDescent="0.25">
      <c r="A377" s="47" t="str">
        <f>IF(ISBLANK('Risicoanalyse T'!B377),"--",'Risicoanalyse T'!B377)</f>
        <v>A-Evenementen</v>
      </c>
      <c r="B377" s="79" t="str">
        <f>IF(ISBLANK('Risicoanalyse T'!C377),"--",'Risicoanalyse T'!C377)</f>
        <v>--</v>
      </c>
      <c r="C377" s="117">
        <f>IF(ISBLANK('Risicoanalyse T'!BM377),"--",'Risicoanalyse T'!BM377)</f>
        <v>166</v>
      </c>
      <c r="D377" s="286">
        <v>1</v>
      </c>
      <c r="E377" s="4" t="str">
        <f t="shared" si="12"/>
        <v>--</v>
      </c>
      <c r="F377" s="259"/>
      <c r="G377" s="4" t="str">
        <f t="shared" si="13"/>
        <v>--</v>
      </c>
    </row>
    <row r="378" spans="1:8" ht="26.25" x14ac:dyDescent="0.25">
      <c r="A378" s="45" t="str">
        <f>IF(ISBLANK('Risicoanalyse T'!B378),"--",'Risicoanalyse T'!B378)</f>
        <v>Integrale controles Horecainrichtingen (incl. sluitingsuur, exploitatievergunning en DHW, terrassen, Wet op de kansspelen), incl paracommerciële inrichtingen</v>
      </c>
      <c r="B378" s="79" t="str">
        <f>IF(ISBLANK('Risicoanalyse T'!C378),"--",'Risicoanalyse T'!C378)</f>
        <v>--</v>
      </c>
      <c r="C378" s="117">
        <f>IF(ISBLANK('Risicoanalyse T'!BM378),"--",'Risicoanalyse T'!BM378)</f>
        <v>363</v>
      </c>
      <c r="D378" s="286">
        <v>1</v>
      </c>
      <c r="E378" s="4" t="str">
        <f t="shared" si="12"/>
        <v>--</v>
      </c>
      <c r="F378" s="259"/>
      <c r="G378" s="4" t="str">
        <f t="shared" si="13"/>
        <v>--</v>
      </c>
    </row>
    <row r="379" spans="1:8" x14ac:dyDescent="0.25">
      <c r="A379" s="45" t="str">
        <f>IF(ISBLANK('Risicoanalyse T'!B379),"--",'Risicoanalyse T'!B379)</f>
        <v>Alcoholgebruik jongeren</v>
      </c>
      <c r="B379" s="79" t="str">
        <f>IF(ISBLANK('Risicoanalyse T'!C379),"--",'Risicoanalyse T'!C379)</f>
        <v>--</v>
      </c>
      <c r="C379" s="117">
        <f>IF(ISBLANK('Risicoanalyse T'!BM379),"--",'Risicoanalyse T'!BM379)</f>
        <v>213</v>
      </c>
      <c r="D379" s="286">
        <v>1</v>
      </c>
      <c r="E379" s="4" t="str">
        <f t="shared" si="12"/>
        <v>--</v>
      </c>
      <c r="F379" s="259"/>
      <c r="G379" s="4" t="str">
        <f t="shared" si="13"/>
        <v>--</v>
      </c>
    </row>
    <row r="380" spans="1:8" x14ac:dyDescent="0.25">
      <c r="A380" s="46" t="str">
        <f>IF(ISBLANK('Risicoanalyse T'!B380),"--",'Risicoanalyse T'!B380)</f>
        <v>Horecacontroles brandveiligheid tijdens feestdagen (kerst, EK-WK, carnaval)</v>
      </c>
      <c r="B380" s="79" t="str">
        <f>IF(ISBLANK('Risicoanalyse T'!C380),"--",'Risicoanalyse T'!C380)</f>
        <v>--</v>
      </c>
      <c r="C380" s="117">
        <f>IF(ISBLANK('Risicoanalyse T'!BM380),"--",'Risicoanalyse T'!BM380)</f>
        <v>231</v>
      </c>
      <c r="D380" s="286">
        <v>1</v>
      </c>
      <c r="E380" s="4" t="str">
        <f t="shared" si="12"/>
        <v>--</v>
      </c>
      <c r="F380" s="259"/>
      <c r="G380" s="4" t="str">
        <f t="shared" si="13"/>
        <v>--</v>
      </c>
    </row>
    <row r="381" spans="1:8" x14ac:dyDescent="0.25">
      <c r="A381" s="46" t="str">
        <f>IF(ISBLANK('Risicoanalyse T'!B381),"--",'Risicoanalyse T'!B381)</f>
        <v>--</v>
      </c>
      <c r="B381" s="79" t="str">
        <f>IF(ISBLANK('Risicoanalyse T'!C381),"--",'Risicoanalyse T'!C381)</f>
        <v>--</v>
      </c>
      <c r="C381" s="117">
        <f>IF(ISBLANK('Risicoanalyse T'!BM381),"--",'Risicoanalyse T'!BM381)</f>
        <v>0</v>
      </c>
      <c r="D381" s="286">
        <v>1</v>
      </c>
      <c r="E381" s="4" t="str">
        <f t="shared" si="12"/>
        <v>--</v>
      </c>
      <c r="F381" s="259"/>
      <c r="G381" s="4" t="str">
        <f t="shared" si="13"/>
        <v>--</v>
      </c>
    </row>
    <row r="382" spans="1:8" x14ac:dyDescent="0.25">
      <c r="A382" s="46" t="str">
        <f>IF(ISBLANK('Risicoanalyse T'!B382),"--",'Risicoanalyse T'!B382)</f>
        <v>--</v>
      </c>
      <c r="B382" s="79" t="str">
        <f>IF(ISBLANK('Risicoanalyse T'!C382),"--",'Risicoanalyse T'!C382)</f>
        <v>--</v>
      </c>
      <c r="C382" s="117">
        <f>IF(ISBLANK('Risicoanalyse T'!BM382),"--",'Risicoanalyse T'!BM382)</f>
        <v>0</v>
      </c>
      <c r="D382" s="286">
        <v>1</v>
      </c>
      <c r="E382" s="4" t="str">
        <f t="shared" si="12"/>
        <v>--</v>
      </c>
      <c r="F382" s="259"/>
      <c r="G382" s="4" t="str">
        <f t="shared" si="13"/>
        <v>--</v>
      </c>
    </row>
    <row r="383" spans="1:8" x14ac:dyDescent="0.25">
      <c r="A383" s="46" t="str">
        <f>IF(ISBLANK('Risicoanalyse T'!B383),"--",'Risicoanalyse T'!B383)</f>
        <v>--</v>
      </c>
      <c r="B383" s="79" t="str">
        <f>IF(ISBLANK('Risicoanalyse T'!C383),"--",'Risicoanalyse T'!C383)</f>
        <v>--</v>
      </c>
      <c r="C383" s="4">
        <f>IF(ISBLANK('Risicoanalyse T'!BM383),"--",'Risicoanalyse T'!BM383)</f>
        <v>0</v>
      </c>
      <c r="D383" s="286">
        <v>1</v>
      </c>
      <c r="E383" s="4" t="str">
        <f t="shared" si="12"/>
        <v>--</v>
      </c>
      <c r="F383" s="259"/>
      <c r="G383" s="4" t="str">
        <f t="shared" si="13"/>
        <v>--</v>
      </c>
    </row>
    <row r="384" spans="1:8" x14ac:dyDescent="0.25">
      <c r="A384" s="310" t="s">
        <v>130</v>
      </c>
      <c r="B384" s="79">
        <f>SUM(B375:B383)</f>
        <v>0</v>
      </c>
      <c r="C384" s="113"/>
      <c r="D384" s="177"/>
      <c r="E384" s="113">
        <f>SUM(E375:E383)</f>
        <v>0</v>
      </c>
      <c r="F384" s="113"/>
      <c r="G384" s="113">
        <f>SUM(G375:G383)</f>
        <v>0</v>
      </c>
    </row>
    <row r="385" spans="1:7" x14ac:dyDescent="0.25">
      <c r="A385" s="307" t="str">
        <f>IF(ISBLANK('Risicoanalyse T'!B385),"--",'Risicoanalyse T'!B385)</f>
        <v>Toezicht groen</v>
      </c>
      <c r="B385" s="122" t="str">
        <f>IF(ISBLANK('Risicoanalyse T'!C385),"--",'Risicoanalyse T'!C385)</f>
        <v>Aantal</v>
      </c>
      <c r="C385" s="113"/>
      <c r="D385" s="123"/>
      <c r="E385" s="113"/>
      <c r="F385" s="103"/>
      <c r="G385" s="113"/>
    </row>
    <row r="386" spans="1:7" x14ac:dyDescent="0.25">
      <c r="A386" s="45" t="str">
        <f>IF(ISBLANK('Risicoanalyse T'!B386),"--",'Risicoanalyse T'!B386)</f>
        <v>Natuurwetten (Flora- en Faunawet, natuurbeschermingswet, Boswet, etc.)</v>
      </c>
      <c r="B386" s="79">
        <f>IF(ISBLANK('Risicoanalyse T'!C386),"--",'Risicoanalyse T'!C386)</f>
        <v>1</v>
      </c>
      <c r="C386" s="4">
        <f>IF(ISBLANK('Risicoanalyse T'!BM386),"--",'Risicoanalyse T'!BM386)</f>
        <v>78</v>
      </c>
      <c r="D386" s="286">
        <v>1</v>
      </c>
      <c r="E386" s="4">
        <f t="shared" si="12"/>
        <v>1</v>
      </c>
      <c r="F386" s="259">
        <v>50</v>
      </c>
      <c r="G386" s="4">
        <f t="shared" si="13"/>
        <v>50</v>
      </c>
    </row>
    <row r="387" spans="1:7" x14ac:dyDescent="0.25">
      <c r="A387" s="46" t="str">
        <f>IF(ISBLANK('Risicoanalyse T'!B387),"--",'Risicoanalyse T'!B387)</f>
        <v>APV (vellen houtopstanden, herplantplicht, plukken paddestoelen)</v>
      </c>
      <c r="B387" s="79" t="str">
        <f>IF(ISBLANK('Risicoanalyse T'!C387),"--",'Risicoanalyse T'!C387)</f>
        <v>--</v>
      </c>
      <c r="C387" s="117">
        <f>IF(ISBLANK('Risicoanalyse T'!BM387),"--",'Risicoanalyse T'!BM387)</f>
        <v>93</v>
      </c>
      <c r="D387" s="286">
        <v>1</v>
      </c>
      <c r="E387" s="4" t="str">
        <f t="shared" si="12"/>
        <v>--</v>
      </c>
      <c r="F387" s="259"/>
      <c r="G387" s="4" t="str">
        <f t="shared" si="13"/>
        <v>--</v>
      </c>
    </row>
    <row r="388" spans="1:7" ht="26.25" x14ac:dyDescent="0.25">
      <c r="A388" s="46" t="str">
        <f>IF(ISBLANK('Risicoanalyse T'!B388),"--",'Risicoanalyse T'!B388)</f>
        <v>Overig (beschermde diersoorten, crossen in buitengebied, verkeer in buitengebied/stiltegebied, uitrijden mest)</v>
      </c>
      <c r="B388" s="79" t="str">
        <f>IF(ISBLANK('Risicoanalyse T'!C388),"--",'Risicoanalyse T'!C388)</f>
        <v>--</v>
      </c>
      <c r="C388" s="117">
        <f>IF(ISBLANK('Risicoanalyse T'!BM388),"--",'Risicoanalyse T'!BM388)</f>
        <v>249</v>
      </c>
      <c r="D388" s="286">
        <v>1</v>
      </c>
      <c r="E388" s="4" t="str">
        <f t="shared" si="12"/>
        <v>--</v>
      </c>
      <c r="F388" s="259"/>
      <c r="G388" s="4" t="str">
        <f t="shared" si="13"/>
        <v>--</v>
      </c>
    </row>
    <row r="389" spans="1:7" x14ac:dyDescent="0.25">
      <c r="A389" s="46" t="str">
        <f>IF(ISBLANK('Risicoanalyse T'!B389),"--",'Risicoanalyse T'!B389)</f>
        <v>--</v>
      </c>
      <c r="B389" s="79" t="str">
        <f>IF(ISBLANK('Risicoanalyse T'!C389),"--",'Risicoanalyse T'!C389)</f>
        <v>--</v>
      </c>
      <c r="C389" s="117">
        <f>IF(ISBLANK('Risicoanalyse T'!BM389),"--",'Risicoanalyse T'!BM389)</f>
        <v>0</v>
      </c>
      <c r="D389" s="286">
        <v>1</v>
      </c>
      <c r="E389" s="4" t="str">
        <f t="shared" si="12"/>
        <v>--</v>
      </c>
      <c r="F389" s="259"/>
      <c r="G389" s="4" t="str">
        <f t="shared" si="13"/>
        <v>--</v>
      </c>
    </row>
    <row r="390" spans="1:7" x14ac:dyDescent="0.25">
      <c r="A390" s="46" t="str">
        <f>IF(ISBLANK('Risicoanalyse T'!B390),"--",'Risicoanalyse T'!B390)</f>
        <v>--</v>
      </c>
      <c r="B390" s="79" t="str">
        <f>IF(ISBLANK('Risicoanalyse T'!C390),"--",'Risicoanalyse T'!C390)</f>
        <v>--</v>
      </c>
      <c r="C390" s="117">
        <f>IF(ISBLANK('Risicoanalyse T'!BM390),"--",'Risicoanalyse T'!BM390)</f>
        <v>0</v>
      </c>
      <c r="D390" s="286">
        <v>1</v>
      </c>
      <c r="E390" s="4" t="str">
        <f t="shared" si="12"/>
        <v>--</v>
      </c>
      <c r="F390" s="259"/>
      <c r="G390" s="4" t="str">
        <f t="shared" si="13"/>
        <v>--</v>
      </c>
    </row>
    <row r="391" spans="1:7" x14ac:dyDescent="0.25">
      <c r="A391" s="46" t="str">
        <f>IF(ISBLANK('Risicoanalyse T'!B391),"--",'Risicoanalyse T'!B391)</f>
        <v>--</v>
      </c>
      <c r="B391" s="79" t="str">
        <f>IF(ISBLANK('Risicoanalyse T'!C391),"--",'Risicoanalyse T'!C391)</f>
        <v>--</v>
      </c>
      <c r="C391" s="4">
        <f>IF(ISBLANK('Risicoanalyse T'!BM391),"--",'Risicoanalyse T'!BM391)</f>
        <v>0</v>
      </c>
      <c r="D391" s="286">
        <v>1</v>
      </c>
      <c r="E391" s="4" t="str">
        <f t="shared" si="12"/>
        <v>--</v>
      </c>
      <c r="F391" s="259"/>
      <c r="G391" s="4" t="str">
        <f t="shared" si="13"/>
        <v>--</v>
      </c>
    </row>
    <row r="392" spans="1:7" x14ac:dyDescent="0.25">
      <c r="A392" s="310" t="s">
        <v>130</v>
      </c>
      <c r="B392" s="79">
        <f>SUM(B386:B391)</f>
        <v>1</v>
      </c>
      <c r="C392" s="113"/>
      <c r="D392" s="177"/>
      <c r="E392" s="113">
        <f>SUM(E386:E391)</f>
        <v>1</v>
      </c>
      <c r="F392" s="113"/>
      <c r="G392" s="113">
        <f>SUM(G386:G391)</f>
        <v>50</v>
      </c>
    </row>
    <row r="393" spans="1:7" x14ac:dyDescent="0.25">
      <c r="A393" s="307" t="str">
        <f>IF(ISBLANK('Risicoanalyse T'!B393),"--",'Risicoanalyse T'!B393)</f>
        <v>Toezicht bodem</v>
      </c>
      <c r="B393" s="122" t="str">
        <f>IF(ISBLANK('Risicoanalyse T'!C393),"--",'Risicoanalyse T'!C393)</f>
        <v>Aantal</v>
      </c>
      <c r="C393" s="113"/>
      <c r="D393" s="123"/>
      <c r="E393" s="113"/>
      <c r="F393" s="103"/>
      <c r="G393" s="113"/>
    </row>
    <row r="394" spans="1:7" x14ac:dyDescent="0.25">
      <c r="A394" s="46" t="str">
        <f>IF(ISBLANK('Risicoanalyse T'!B394),"--",'Risicoanalyse T'!B394)</f>
        <v>Toezicht BBK</v>
      </c>
      <c r="B394" s="79" t="str">
        <f>IF(ISBLANK('Risicoanalyse T'!C394),"--",'Risicoanalyse T'!C394)</f>
        <v>--</v>
      </c>
      <c r="C394" s="4">
        <f>IF(ISBLANK('Risicoanalyse T'!BM394),"--",'Risicoanalyse T'!BM394)</f>
        <v>144</v>
      </c>
      <c r="D394" s="286">
        <v>1</v>
      </c>
      <c r="E394" s="4" t="str">
        <f t="shared" si="12"/>
        <v>--</v>
      </c>
      <c r="F394" s="259"/>
      <c r="G394" s="4" t="str">
        <f t="shared" si="13"/>
        <v>--</v>
      </c>
    </row>
    <row r="395" spans="1:7" x14ac:dyDescent="0.25">
      <c r="A395" s="46" t="str">
        <f>IF(ISBLANK('Risicoanalyse T'!B395),"--",'Risicoanalyse T'!B395)</f>
        <v>Toezicht bodem overig</v>
      </c>
      <c r="B395" s="79" t="str">
        <f>IF(ISBLANK('Risicoanalyse T'!C395),"--",'Risicoanalyse T'!C395)</f>
        <v>--</v>
      </c>
      <c r="C395" s="117">
        <f>IF(ISBLANK('Risicoanalyse T'!BM395),"--",'Risicoanalyse T'!BM395)</f>
        <v>84</v>
      </c>
      <c r="D395" s="286">
        <v>1</v>
      </c>
      <c r="E395" s="4" t="str">
        <f t="shared" si="12"/>
        <v>--</v>
      </c>
      <c r="F395" s="259"/>
      <c r="G395" s="4" t="str">
        <f t="shared" si="13"/>
        <v>--</v>
      </c>
    </row>
    <row r="396" spans="1:7" x14ac:dyDescent="0.25">
      <c r="A396" s="46" t="str">
        <f>IF(ISBLANK('Risicoanalyse T'!B396),"--",'Risicoanalyse T'!B396)</f>
        <v>--</v>
      </c>
      <c r="B396" s="79" t="str">
        <f>IF(ISBLANK('Risicoanalyse T'!C396),"--",'Risicoanalyse T'!C396)</f>
        <v>--</v>
      </c>
      <c r="C396" s="117">
        <f>IF(ISBLANK('Risicoanalyse T'!BM396),"--",'Risicoanalyse T'!BM396)</f>
        <v>0</v>
      </c>
      <c r="D396" s="286">
        <v>1</v>
      </c>
      <c r="E396" s="4" t="str">
        <f t="shared" si="12"/>
        <v>--</v>
      </c>
      <c r="F396" s="259"/>
      <c r="G396" s="4" t="str">
        <f t="shared" si="13"/>
        <v>--</v>
      </c>
    </row>
    <row r="397" spans="1:7" x14ac:dyDescent="0.25">
      <c r="A397" s="46" t="str">
        <f>IF(ISBLANK('Risicoanalyse T'!B397),"--",'Risicoanalyse T'!B397)</f>
        <v>--</v>
      </c>
      <c r="B397" s="79" t="str">
        <f>IF(ISBLANK('Risicoanalyse T'!C397),"--",'Risicoanalyse T'!C397)</f>
        <v>--</v>
      </c>
      <c r="C397" s="117">
        <f>IF(ISBLANK('Risicoanalyse T'!BM397),"--",'Risicoanalyse T'!BM397)</f>
        <v>0</v>
      </c>
      <c r="D397" s="286">
        <v>1</v>
      </c>
      <c r="E397" s="4" t="str">
        <f t="shared" si="12"/>
        <v>--</v>
      </c>
      <c r="F397" s="259"/>
      <c r="G397" s="4" t="str">
        <f t="shared" si="13"/>
        <v>--</v>
      </c>
    </row>
    <row r="398" spans="1:7" x14ac:dyDescent="0.25">
      <c r="A398" s="314" t="str">
        <f>IF(ISBLANK('Risicoanalyse T'!B398),"--",'Risicoanalyse T'!B398)</f>
        <v>--</v>
      </c>
      <c r="B398" s="79" t="str">
        <f>IF(ISBLANK('Risicoanalyse T'!C398),"--",'Risicoanalyse T'!C398)</f>
        <v>--</v>
      </c>
      <c r="C398" s="4">
        <f>IF(ISBLANK('Risicoanalyse T'!BM398),"--",'Risicoanalyse T'!BM398)</f>
        <v>0</v>
      </c>
      <c r="D398" s="286">
        <v>1</v>
      </c>
      <c r="E398" s="4" t="str">
        <f t="shared" si="12"/>
        <v>--</v>
      </c>
      <c r="F398" s="259"/>
      <c r="G398" s="4" t="str">
        <f t="shared" si="13"/>
        <v>--</v>
      </c>
    </row>
    <row r="399" spans="1:7" x14ac:dyDescent="0.25">
      <c r="A399" s="310" t="s">
        <v>130</v>
      </c>
      <c r="B399" s="79">
        <f>SUM(B394:B398)</f>
        <v>0</v>
      </c>
      <c r="C399" s="113"/>
      <c r="D399" s="123"/>
      <c r="E399" s="113">
        <f>SUM(E394:E398)</f>
        <v>0</v>
      </c>
      <c r="F399" s="103"/>
      <c r="G399" s="113">
        <f>SUM(G394:G398)</f>
        <v>0</v>
      </c>
    </row>
    <row r="400" spans="1:7" x14ac:dyDescent="0.25">
      <c r="A400" s="306" t="str">
        <f>IF(ISBLANK('Risicoanalyse T'!B400),"--",'Risicoanalyse T'!B400)</f>
        <v>Strafrechtelijk optreden/flankerend optreden</v>
      </c>
      <c r="B400" s="122" t="str">
        <f>IF(ISBLANK('Risicoanalyse T'!C400),"--",'Risicoanalyse T'!C400)</f>
        <v>Aantal</v>
      </c>
      <c r="C400" s="113"/>
      <c r="D400" s="123"/>
      <c r="E400" s="113"/>
      <c r="F400" s="103"/>
      <c r="G400" s="113"/>
    </row>
    <row r="401" spans="1:8" ht="26.25" x14ac:dyDescent="0.25">
      <c r="A401" s="47" t="str">
        <f>IF(ISBLANK('Risicoanalyse T'!B401),"--",'Risicoanalyse T'!B401)</f>
        <v>Afwikkeling pv's (milieu, bouwen, slopen, bestemmingsplan, groene wetgeving, WED overig)</v>
      </c>
      <c r="B401" s="3" t="str">
        <f>IF(ISBLANK('Risicoanalyse T'!C401),"--",'Risicoanalyse T'!C401)</f>
        <v>--</v>
      </c>
      <c r="C401" s="4"/>
      <c r="D401" s="286">
        <v>1</v>
      </c>
      <c r="E401" s="4" t="str">
        <f t="shared" si="12"/>
        <v>--</v>
      </c>
      <c r="F401" s="259"/>
      <c r="G401" s="4" t="str">
        <f t="shared" si="13"/>
        <v>--</v>
      </c>
    </row>
    <row r="402" spans="1:8" x14ac:dyDescent="0.25">
      <c r="A402" s="47" t="str">
        <f>IF(ISBLANK('Risicoanalyse T'!B402),"--",'Risicoanalyse T'!B402)</f>
        <v>--</v>
      </c>
      <c r="B402" s="79" t="str">
        <f>IF(ISBLANK('Risicoanalyse T'!C402),"--",'Risicoanalyse T'!C402)</f>
        <v>--</v>
      </c>
      <c r="C402" s="4"/>
      <c r="D402" s="286">
        <v>1</v>
      </c>
      <c r="E402" s="4" t="str">
        <f t="shared" si="12"/>
        <v>--</v>
      </c>
      <c r="F402" s="259"/>
      <c r="G402" s="4" t="str">
        <f t="shared" si="13"/>
        <v>--</v>
      </c>
    </row>
    <row r="403" spans="1:8" x14ac:dyDescent="0.25">
      <c r="A403" s="315"/>
      <c r="B403" s="79">
        <f>SUM(B401:B402)</f>
        <v>0</v>
      </c>
      <c r="C403" s="113"/>
      <c r="D403" s="177"/>
      <c r="E403" s="113">
        <f>SUM(E401:E402)</f>
        <v>0</v>
      </c>
      <c r="F403" s="113"/>
      <c r="G403" s="113">
        <f>SUM(G401:G402)</f>
        <v>0</v>
      </c>
    </row>
    <row r="404" spans="1:8" x14ac:dyDescent="0.25">
      <c r="A404" s="306" t="str">
        <f>IF(ISBLANK('Risicoanalyse T'!B404),"--",'Risicoanalyse T'!B404)</f>
        <v>Administratie Processen verbaal</v>
      </c>
      <c r="B404" s="122" t="str">
        <f>IF(ISBLANK('Risicoanalyse T'!C404),"--",'Risicoanalyse T'!C404)</f>
        <v>Aantal</v>
      </c>
      <c r="C404" s="113"/>
      <c r="D404" s="123"/>
      <c r="E404" s="113"/>
      <c r="F404" s="103"/>
      <c r="G404" s="113"/>
    </row>
    <row r="405" spans="1:8" x14ac:dyDescent="0.25">
      <c r="A405" s="47" t="str">
        <f>IF(ISBLANK('Risicoanalyse T'!B405),"--",'Risicoanalyse T'!B405)</f>
        <v>adm. afwikkeling bestuurlijke strafbeschikking</v>
      </c>
      <c r="B405" s="3" t="str">
        <f>IF(ISBLANK('Risicoanalyse T'!C405),"--",'Risicoanalyse T'!C405)</f>
        <v>--</v>
      </c>
      <c r="C405" s="4"/>
      <c r="D405" s="286">
        <v>1</v>
      </c>
      <c r="E405" s="4" t="str">
        <f>IF(ISERROR(B405*D405),"--",B405*D405)</f>
        <v>--</v>
      </c>
      <c r="F405" s="259"/>
      <c r="G405" s="4" t="str">
        <f>IF(ISERROR(E405*F405),"--",E405*F405)</f>
        <v>--</v>
      </c>
    </row>
    <row r="406" spans="1:8" x14ac:dyDescent="0.25">
      <c r="A406" s="47" t="str">
        <f>IF(ISBLANK('Risicoanalyse T'!B406),"--",'Risicoanalyse T'!B406)</f>
        <v>opstellen mini proces verbaal</v>
      </c>
      <c r="B406" s="79" t="str">
        <f>IF(ISBLANK('Risicoanalyse T'!C406),"--",'Risicoanalyse T'!C406)</f>
        <v>--</v>
      </c>
      <c r="C406" s="4"/>
      <c r="D406" s="286">
        <v>1</v>
      </c>
      <c r="E406" s="4" t="str">
        <f>IF(ISERROR(B406*D406),"--",B406*D406)</f>
        <v>--</v>
      </c>
      <c r="F406" s="259"/>
      <c r="G406" s="4" t="str">
        <f>IF(ISERROR(E406*F406),"--",E406*F406)</f>
        <v>--</v>
      </c>
    </row>
    <row r="407" spans="1:8" x14ac:dyDescent="0.25">
      <c r="A407" s="47" t="str">
        <f>IF(ISBLANK('Risicoanalyse T'!B407),"--",'Risicoanalyse T'!B407)</f>
        <v>opstellen uitgebreid proces verbaal</v>
      </c>
      <c r="B407" s="79" t="str">
        <f>IF(ISBLANK('Risicoanalyse T'!C407),"--",'Risicoanalyse T'!C407)</f>
        <v>--</v>
      </c>
      <c r="C407" s="4"/>
      <c r="D407" s="286">
        <v>1</v>
      </c>
      <c r="E407" s="4" t="str">
        <f>IF(ISERROR(B407*D407),"--",B407*D407)</f>
        <v>--</v>
      </c>
      <c r="F407" s="259"/>
      <c r="G407" s="4" t="str">
        <f>IF(ISERROR(E407*F407),"--",E407*F407)</f>
        <v>--</v>
      </c>
    </row>
    <row r="408" spans="1:8" x14ac:dyDescent="0.25">
      <c r="A408" s="316" t="str">
        <f>IF(ISBLANK('Risicoanalyse T'!B408),"--",'Risicoanalyse T'!B408)</f>
        <v>--</v>
      </c>
      <c r="B408" s="79" t="str">
        <f>IF(ISBLANK('Risicoanalyse T'!C408),"--",'Risicoanalyse T'!C408)</f>
        <v>--</v>
      </c>
      <c r="C408" s="4"/>
      <c r="D408" s="286">
        <v>1</v>
      </c>
      <c r="E408" s="4" t="str">
        <f>IF(ISERROR(B408*D408),"--",B408*D408)</f>
        <v>--</v>
      </c>
      <c r="F408" s="259"/>
      <c r="G408" s="4" t="str">
        <f>IF(ISERROR(E408*F408),"--",E408*F408)</f>
        <v>--</v>
      </c>
    </row>
    <row r="409" spans="1:8" x14ac:dyDescent="0.25">
      <c r="A409" s="310" t="s">
        <v>130</v>
      </c>
      <c r="B409" s="67">
        <f>SUM(B405:B408)</f>
        <v>0</v>
      </c>
      <c r="C409" s="113"/>
      <c r="D409" s="123"/>
      <c r="E409" s="113">
        <f>SUM(E405:E408)</f>
        <v>0</v>
      </c>
      <c r="F409" s="103"/>
      <c r="G409" s="113">
        <f>SUM(G405:G408)</f>
        <v>0</v>
      </c>
    </row>
    <row r="410" spans="1:8" s="106" customFormat="1" x14ac:dyDescent="0.25">
      <c r="A410" s="317"/>
      <c r="B410" s="146"/>
      <c r="C410" s="113"/>
      <c r="D410" s="123"/>
      <c r="E410" s="113"/>
      <c r="F410" s="103"/>
      <c r="G410" s="113"/>
      <c r="H410" s="205"/>
    </row>
    <row r="411" spans="1:8" x14ac:dyDescent="0.25">
      <c r="A411" s="190"/>
      <c r="B411" s="41"/>
      <c r="C411" s="97"/>
    </row>
    <row r="412" spans="1:8" x14ac:dyDescent="0.25">
      <c r="C412" s="97"/>
    </row>
    <row r="413" spans="1:8" x14ac:dyDescent="0.25">
      <c r="C413" s="97"/>
    </row>
    <row r="414" spans="1:8" x14ac:dyDescent="0.25">
      <c r="C414" s="97"/>
    </row>
    <row r="415" spans="1:8" x14ac:dyDescent="0.25">
      <c r="C415" s="97"/>
    </row>
    <row r="416" spans="1:8" x14ac:dyDescent="0.25">
      <c r="C416" s="97"/>
    </row>
    <row r="417" spans="3:3" x14ac:dyDescent="0.25">
      <c r="C417" s="97"/>
    </row>
    <row r="418" spans="3:3" x14ac:dyDescent="0.25">
      <c r="C418" s="97"/>
    </row>
    <row r="419" spans="3:3" x14ac:dyDescent="0.25">
      <c r="C419" s="97"/>
    </row>
    <row r="420" spans="3:3" x14ac:dyDescent="0.25">
      <c r="C420" s="97"/>
    </row>
    <row r="421" spans="3:3" x14ac:dyDescent="0.25">
      <c r="C421" s="97"/>
    </row>
    <row r="422" spans="3:3" x14ac:dyDescent="0.25">
      <c r="C422" s="97"/>
    </row>
    <row r="423" spans="3:3" x14ac:dyDescent="0.25">
      <c r="C423" s="97"/>
    </row>
    <row r="424" spans="3:3" x14ac:dyDescent="0.25">
      <c r="C424" s="97"/>
    </row>
    <row r="425" spans="3:3" x14ac:dyDescent="0.25">
      <c r="C425" s="97"/>
    </row>
    <row r="426" spans="3:3" x14ac:dyDescent="0.25">
      <c r="C426" s="97"/>
    </row>
    <row r="427" spans="3:3" x14ac:dyDescent="0.25">
      <c r="C427" s="97"/>
    </row>
    <row r="428" spans="3:3" x14ac:dyDescent="0.25">
      <c r="C428" s="97"/>
    </row>
    <row r="429" spans="3:3" x14ac:dyDescent="0.25">
      <c r="C429" s="97"/>
    </row>
    <row r="430" spans="3:3" x14ac:dyDescent="0.25">
      <c r="C430" s="97"/>
    </row>
    <row r="431" spans="3:3" x14ac:dyDescent="0.25">
      <c r="C431" s="97"/>
    </row>
    <row r="432" spans="3:3" x14ac:dyDescent="0.25">
      <c r="C432" s="97"/>
    </row>
    <row r="433" spans="3:3" x14ac:dyDescent="0.25">
      <c r="C433" s="97"/>
    </row>
    <row r="434" spans="3:3" x14ac:dyDescent="0.25">
      <c r="C434" s="97"/>
    </row>
    <row r="435" spans="3:3" x14ac:dyDescent="0.25">
      <c r="C435" s="97"/>
    </row>
    <row r="436" spans="3:3" x14ac:dyDescent="0.25">
      <c r="C436" s="97"/>
    </row>
    <row r="437" spans="3:3" x14ac:dyDescent="0.25">
      <c r="C437" s="97"/>
    </row>
    <row r="438" spans="3:3" x14ac:dyDescent="0.25">
      <c r="C438" s="97"/>
    </row>
    <row r="439" spans="3:3" x14ac:dyDescent="0.25">
      <c r="C439" s="97"/>
    </row>
    <row r="440" spans="3:3" x14ac:dyDescent="0.25">
      <c r="C440" s="97"/>
    </row>
    <row r="441" spans="3:3" x14ac:dyDescent="0.25">
      <c r="C441" s="97"/>
    </row>
    <row r="442" spans="3:3" x14ac:dyDescent="0.25">
      <c r="C442" s="97"/>
    </row>
    <row r="443" spans="3:3" x14ac:dyDescent="0.25">
      <c r="C443" s="97"/>
    </row>
    <row r="444" spans="3:3" x14ac:dyDescent="0.25">
      <c r="C444" s="97"/>
    </row>
    <row r="445" spans="3:3" x14ac:dyDescent="0.25">
      <c r="C445" s="97"/>
    </row>
    <row r="446" spans="3:3" x14ac:dyDescent="0.25">
      <c r="C446" s="97"/>
    </row>
    <row r="447" spans="3:3" x14ac:dyDescent="0.25">
      <c r="C447" s="97"/>
    </row>
    <row r="448" spans="3:3" x14ac:dyDescent="0.25">
      <c r="C448" s="97"/>
    </row>
    <row r="449" spans="3:3" x14ac:dyDescent="0.25">
      <c r="C449" s="97"/>
    </row>
    <row r="450" spans="3:3" x14ac:dyDescent="0.25">
      <c r="C450" s="97"/>
    </row>
    <row r="451" spans="3:3" x14ac:dyDescent="0.25">
      <c r="C451" s="97"/>
    </row>
    <row r="452" spans="3:3" x14ac:dyDescent="0.25">
      <c r="C452" s="97"/>
    </row>
    <row r="453" spans="3:3" x14ac:dyDescent="0.25">
      <c r="C453" s="97"/>
    </row>
    <row r="454" spans="3:3" x14ac:dyDescent="0.25">
      <c r="C454" s="97"/>
    </row>
    <row r="455" spans="3:3" x14ac:dyDescent="0.25">
      <c r="C455" s="97"/>
    </row>
    <row r="456" spans="3:3" x14ac:dyDescent="0.25">
      <c r="C456" s="97"/>
    </row>
    <row r="457" spans="3:3" x14ac:dyDescent="0.25">
      <c r="C457" s="97"/>
    </row>
    <row r="458" spans="3:3" x14ac:dyDescent="0.25">
      <c r="C458" s="97"/>
    </row>
    <row r="459" spans="3:3" x14ac:dyDescent="0.25">
      <c r="C459" s="97"/>
    </row>
    <row r="460" spans="3:3" x14ac:dyDescent="0.25">
      <c r="C460" s="97"/>
    </row>
    <row r="461" spans="3:3" x14ac:dyDescent="0.25">
      <c r="C461" s="97"/>
    </row>
    <row r="462" spans="3:3" x14ac:dyDescent="0.25">
      <c r="C462" s="97"/>
    </row>
    <row r="463" spans="3:3" x14ac:dyDescent="0.25">
      <c r="C463" s="97"/>
    </row>
    <row r="464" spans="3:3" x14ac:dyDescent="0.25">
      <c r="C464" s="97"/>
    </row>
    <row r="465" spans="3:3" x14ac:dyDescent="0.25">
      <c r="C465" s="97"/>
    </row>
    <row r="466" spans="3:3" x14ac:dyDescent="0.25">
      <c r="C466" s="97"/>
    </row>
    <row r="467" spans="3:3" x14ac:dyDescent="0.25">
      <c r="C467" s="97"/>
    </row>
    <row r="468" spans="3:3" x14ac:dyDescent="0.25">
      <c r="C468" s="97"/>
    </row>
    <row r="469" spans="3:3" x14ac:dyDescent="0.25">
      <c r="C469" s="97"/>
    </row>
    <row r="470" spans="3:3" x14ac:dyDescent="0.25">
      <c r="C470" s="97"/>
    </row>
    <row r="471" spans="3:3" x14ac:dyDescent="0.25">
      <c r="C471" s="97"/>
    </row>
    <row r="472" spans="3:3" x14ac:dyDescent="0.25">
      <c r="C472" s="97"/>
    </row>
    <row r="473" spans="3:3" x14ac:dyDescent="0.25">
      <c r="C473" s="97"/>
    </row>
    <row r="474" spans="3:3" x14ac:dyDescent="0.25">
      <c r="C474" s="97"/>
    </row>
    <row r="475" spans="3:3" x14ac:dyDescent="0.25">
      <c r="C475" s="97"/>
    </row>
    <row r="476" spans="3:3" x14ac:dyDescent="0.25">
      <c r="C476" s="97"/>
    </row>
    <row r="477" spans="3:3" x14ac:dyDescent="0.25">
      <c r="C477" s="97"/>
    </row>
    <row r="478" spans="3:3" x14ac:dyDescent="0.25">
      <c r="C478" s="97"/>
    </row>
    <row r="479" spans="3:3" x14ac:dyDescent="0.25">
      <c r="C479" s="97"/>
    </row>
    <row r="480" spans="3:3" x14ac:dyDescent="0.25">
      <c r="C480" s="97"/>
    </row>
    <row r="481" spans="3:3" x14ac:dyDescent="0.25">
      <c r="C481" s="97"/>
    </row>
    <row r="482" spans="3:3" x14ac:dyDescent="0.25">
      <c r="C482" s="97"/>
    </row>
    <row r="483" spans="3:3" x14ac:dyDescent="0.25">
      <c r="C483" s="97"/>
    </row>
    <row r="484" spans="3:3" x14ac:dyDescent="0.25">
      <c r="C484" s="97"/>
    </row>
    <row r="485" spans="3:3" x14ac:dyDescent="0.25">
      <c r="C485" s="97"/>
    </row>
    <row r="486" spans="3:3" x14ac:dyDescent="0.25">
      <c r="C486" s="97"/>
    </row>
    <row r="487" spans="3:3" x14ac:dyDescent="0.25">
      <c r="C487" s="97"/>
    </row>
    <row r="488" spans="3:3" x14ac:dyDescent="0.25">
      <c r="C488" s="97"/>
    </row>
    <row r="489" spans="3:3" x14ac:dyDescent="0.25">
      <c r="C489" s="97"/>
    </row>
    <row r="490" spans="3:3" x14ac:dyDescent="0.25">
      <c r="C490" s="97"/>
    </row>
    <row r="491" spans="3:3" x14ac:dyDescent="0.25">
      <c r="C491" s="97"/>
    </row>
    <row r="492" spans="3:3" x14ac:dyDescent="0.25">
      <c r="C492" s="97"/>
    </row>
    <row r="493" spans="3:3" x14ac:dyDescent="0.25">
      <c r="C493" s="97"/>
    </row>
    <row r="494" spans="3:3" x14ac:dyDescent="0.25">
      <c r="C494" s="97"/>
    </row>
    <row r="495" spans="3:3" x14ac:dyDescent="0.25">
      <c r="C495" s="97"/>
    </row>
    <row r="496" spans="3:3" x14ac:dyDescent="0.25">
      <c r="C496" s="97"/>
    </row>
    <row r="497" spans="3:3" x14ac:dyDescent="0.25">
      <c r="C497" s="97"/>
    </row>
    <row r="498" spans="3:3" x14ac:dyDescent="0.25">
      <c r="C498" s="97"/>
    </row>
    <row r="499" spans="3:3" x14ac:dyDescent="0.25">
      <c r="C499" s="97"/>
    </row>
    <row r="500" spans="3:3" x14ac:dyDescent="0.25">
      <c r="C500" s="97"/>
    </row>
    <row r="501" spans="3:3" x14ac:dyDescent="0.25">
      <c r="C501" s="97"/>
    </row>
    <row r="502" spans="3:3" x14ac:dyDescent="0.25">
      <c r="C502" s="97"/>
    </row>
    <row r="503" spans="3:3" x14ac:dyDescent="0.25">
      <c r="C503" s="97"/>
    </row>
    <row r="504" spans="3:3" x14ac:dyDescent="0.25">
      <c r="C504" s="97"/>
    </row>
    <row r="505" spans="3:3" x14ac:dyDescent="0.25">
      <c r="C505" s="97"/>
    </row>
    <row r="506" spans="3:3" x14ac:dyDescent="0.25">
      <c r="C506" s="97"/>
    </row>
    <row r="507" spans="3:3" x14ac:dyDescent="0.25">
      <c r="C507" s="97"/>
    </row>
    <row r="508" spans="3:3" x14ac:dyDescent="0.25">
      <c r="C508" s="97"/>
    </row>
    <row r="509" spans="3:3" x14ac:dyDescent="0.25">
      <c r="C509" s="97"/>
    </row>
    <row r="510" spans="3:3" x14ac:dyDescent="0.25">
      <c r="C510" s="97"/>
    </row>
    <row r="511" spans="3:3" x14ac:dyDescent="0.25">
      <c r="C511" s="97"/>
    </row>
    <row r="512" spans="3:3" x14ac:dyDescent="0.25">
      <c r="C512" s="97"/>
    </row>
    <row r="513" spans="3:3" x14ac:dyDescent="0.25">
      <c r="C513" s="97"/>
    </row>
    <row r="514" spans="3:3" x14ac:dyDescent="0.25">
      <c r="C514" s="97"/>
    </row>
    <row r="515" spans="3:3" x14ac:dyDescent="0.25">
      <c r="C515" s="97"/>
    </row>
    <row r="516" spans="3:3" x14ac:dyDescent="0.25">
      <c r="C516" s="97"/>
    </row>
    <row r="517" spans="3:3" x14ac:dyDescent="0.25">
      <c r="C517" s="97"/>
    </row>
    <row r="518" spans="3:3" x14ac:dyDescent="0.25">
      <c r="C518" s="97"/>
    </row>
    <row r="519" spans="3:3" x14ac:dyDescent="0.25">
      <c r="C519" s="97"/>
    </row>
    <row r="520" spans="3:3" x14ac:dyDescent="0.25">
      <c r="C520" s="97"/>
    </row>
    <row r="521" spans="3:3" x14ac:dyDescent="0.25">
      <c r="C521" s="97"/>
    </row>
    <row r="522" spans="3:3" x14ac:dyDescent="0.25">
      <c r="C522" s="97"/>
    </row>
    <row r="523" spans="3:3" x14ac:dyDescent="0.25">
      <c r="C523" s="97"/>
    </row>
    <row r="524" spans="3:3" x14ac:dyDescent="0.25">
      <c r="C524" s="97"/>
    </row>
    <row r="525" spans="3:3" x14ac:dyDescent="0.25">
      <c r="C525" s="97"/>
    </row>
    <row r="526" spans="3:3" x14ac:dyDescent="0.25">
      <c r="C526" s="97"/>
    </row>
    <row r="527" spans="3:3" x14ac:dyDescent="0.25">
      <c r="C527" s="97"/>
    </row>
    <row r="528" spans="3:3" x14ac:dyDescent="0.25">
      <c r="C528" s="97"/>
    </row>
    <row r="529" spans="3:3" x14ac:dyDescent="0.25">
      <c r="C529" s="97"/>
    </row>
    <row r="530" spans="3:3" x14ac:dyDescent="0.25">
      <c r="C530" s="97"/>
    </row>
    <row r="531" spans="3:3" x14ac:dyDescent="0.25">
      <c r="C531" s="97"/>
    </row>
    <row r="532" spans="3:3" x14ac:dyDescent="0.25">
      <c r="C532" s="97"/>
    </row>
    <row r="533" spans="3:3" x14ac:dyDescent="0.25">
      <c r="C533" s="97"/>
    </row>
    <row r="534" spans="3:3" x14ac:dyDescent="0.25">
      <c r="C534" s="97"/>
    </row>
    <row r="535" spans="3:3" x14ac:dyDescent="0.25">
      <c r="C535" s="97"/>
    </row>
    <row r="536" spans="3:3" x14ac:dyDescent="0.25">
      <c r="C536" s="97"/>
    </row>
    <row r="537" spans="3:3" x14ac:dyDescent="0.25">
      <c r="C537" s="97"/>
    </row>
    <row r="538" spans="3:3" x14ac:dyDescent="0.25">
      <c r="C538" s="97"/>
    </row>
    <row r="539" spans="3:3" x14ac:dyDescent="0.25">
      <c r="C539" s="97"/>
    </row>
    <row r="540" spans="3:3" x14ac:dyDescent="0.25">
      <c r="C540" s="97"/>
    </row>
    <row r="541" spans="3:3" x14ac:dyDescent="0.25">
      <c r="C541" s="97"/>
    </row>
    <row r="542" spans="3:3" x14ac:dyDescent="0.25">
      <c r="C542" s="97"/>
    </row>
    <row r="543" spans="3:3" x14ac:dyDescent="0.25">
      <c r="C543" s="97"/>
    </row>
    <row r="544" spans="3:3" x14ac:dyDescent="0.25">
      <c r="C544" s="97"/>
    </row>
    <row r="545" spans="3:3" x14ac:dyDescent="0.25">
      <c r="C545" s="97"/>
    </row>
    <row r="546" spans="3:3" x14ac:dyDescent="0.25">
      <c r="C546" s="97"/>
    </row>
    <row r="547" spans="3:3" x14ac:dyDescent="0.25">
      <c r="C547" s="97"/>
    </row>
    <row r="548" spans="3:3" x14ac:dyDescent="0.25">
      <c r="C548" s="97"/>
    </row>
    <row r="549" spans="3:3" x14ac:dyDescent="0.25">
      <c r="C549" s="97"/>
    </row>
    <row r="550" spans="3:3" x14ac:dyDescent="0.25">
      <c r="C550" s="97"/>
    </row>
    <row r="551" spans="3:3" x14ac:dyDescent="0.25">
      <c r="C551" s="97"/>
    </row>
    <row r="552" spans="3:3" x14ac:dyDescent="0.25">
      <c r="C552" s="97"/>
    </row>
    <row r="553" spans="3:3" x14ac:dyDescent="0.25">
      <c r="C553" s="97"/>
    </row>
    <row r="554" spans="3:3" x14ac:dyDescent="0.25">
      <c r="C554" s="97"/>
    </row>
    <row r="555" spans="3:3" x14ac:dyDescent="0.25">
      <c r="C555" s="97"/>
    </row>
    <row r="556" spans="3:3" x14ac:dyDescent="0.25">
      <c r="C556" s="97"/>
    </row>
    <row r="557" spans="3:3" x14ac:dyDescent="0.25">
      <c r="C557" s="97"/>
    </row>
    <row r="558" spans="3:3" x14ac:dyDescent="0.25">
      <c r="C558" s="97"/>
    </row>
    <row r="559" spans="3:3" x14ac:dyDescent="0.25">
      <c r="C559" s="97"/>
    </row>
    <row r="560" spans="3:3" x14ac:dyDescent="0.25">
      <c r="C560" s="97"/>
    </row>
    <row r="561" spans="3:3" x14ac:dyDescent="0.25">
      <c r="C561" s="97"/>
    </row>
    <row r="562" spans="3:3" x14ac:dyDescent="0.25">
      <c r="C562" s="97"/>
    </row>
    <row r="563" spans="3:3" x14ac:dyDescent="0.25">
      <c r="C563" s="97"/>
    </row>
    <row r="564" spans="3:3" x14ac:dyDescent="0.25">
      <c r="C564" s="97"/>
    </row>
    <row r="565" spans="3:3" x14ac:dyDescent="0.25">
      <c r="C565" s="97"/>
    </row>
    <row r="566" spans="3:3" x14ac:dyDescent="0.25">
      <c r="C566" s="97"/>
    </row>
    <row r="567" spans="3:3" x14ac:dyDescent="0.25">
      <c r="C567" s="97"/>
    </row>
    <row r="568" spans="3:3" x14ac:dyDescent="0.25">
      <c r="C568" s="97"/>
    </row>
    <row r="569" spans="3:3" x14ac:dyDescent="0.25">
      <c r="C569" s="97"/>
    </row>
    <row r="570" spans="3:3" x14ac:dyDescent="0.25">
      <c r="C570" s="97"/>
    </row>
    <row r="571" spans="3:3" x14ac:dyDescent="0.25">
      <c r="C571" s="97"/>
    </row>
    <row r="572" spans="3:3" x14ac:dyDescent="0.25">
      <c r="C572" s="97"/>
    </row>
    <row r="573" spans="3:3" x14ac:dyDescent="0.25">
      <c r="C573" s="97"/>
    </row>
    <row r="574" spans="3:3" x14ac:dyDescent="0.25">
      <c r="C574" s="97"/>
    </row>
    <row r="575" spans="3:3" x14ac:dyDescent="0.25">
      <c r="C575" s="97"/>
    </row>
    <row r="576" spans="3:3" x14ac:dyDescent="0.25">
      <c r="C576" s="97"/>
    </row>
    <row r="577" spans="3:3" x14ac:dyDescent="0.25">
      <c r="C577" s="97"/>
    </row>
    <row r="578" spans="3:3" x14ac:dyDescent="0.25">
      <c r="C578" s="97"/>
    </row>
    <row r="579" spans="3:3" x14ac:dyDescent="0.25">
      <c r="C579" s="97"/>
    </row>
    <row r="580" spans="3:3" x14ac:dyDescent="0.25">
      <c r="C580" s="97"/>
    </row>
    <row r="581" spans="3:3" x14ac:dyDescent="0.25">
      <c r="C581" s="97"/>
    </row>
    <row r="582" spans="3:3" x14ac:dyDescent="0.25">
      <c r="C582" s="97"/>
    </row>
    <row r="583" spans="3:3" x14ac:dyDescent="0.25">
      <c r="C583" s="97"/>
    </row>
    <row r="584" spans="3:3" x14ac:dyDescent="0.25">
      <c r="C584" s="97"/>
    </row>
    <row r="585" spans="3:3" x14ac:dyDescent="0.25">
      <c r="C585" s="97"/>
    </row>
    <row r="586" spans="3:3" x14ac:dyDescent="0.25">
      <c r="C586" s="97"/>
    </row>
    <row r="587" spans="3:3" x14ac:dyDescent="0.25">
      <c r="C587" s="97"/>
    </row>
    <row r="588" spans="3:3" x14ac:dyDescent="0.25">
      <c r="C588" s="97"/>
    </row>
    <row r="589" spans="3:3" x14ac:dyDescent="0.25">
      <c r="C589" s="97"/>
    </row>
    <row r="590" spans="3:3" x14ac:dyDescent="0.25">
      <c r="C590" s="97"/>
    </row>
    <row r="591" spans="3:3" x14ac:dyDescent="0.25">
      <c r="C591" s="97"/>
    </row>
    <row r="592" spans="3:3" x14ac:dyDescent="0.25">
      <c r="C592" s="97"/>
    </row>
    <row r="593" spans="3:3" x14ac:dyDescent="0.25">
      <c r="C593" s="97"/>
    </row>
    <row r="594" spans="3:3" x14ac:dyDescent="0.25">
      <c r="C594" s="97"/>
    </row>
    <row r="595" spans="3:3" x14ac:dyDescent="0.25">
      <c r="C595" s="97"/>
    </row>
    <row r="596" spans="3:3" x14ac:dyDescent="0.25">
      <c r="C596" s="97"/>
    </row>
    <row r="597" spans="3:3" x14ac:dyDescent="0.25">
      <c r="C597" s="97"/>
    </row>
    <row r="598" spans="3:3" x14ac:dyDescent="0.25">
      <c r="C598" s="97"/>
    </row>
    <row r="599" spans="3:3" x14ac:dyDescent="0.25">
      <c r="C599" s="97"/>
    </row>
    <row r="600" spans="3:3" x14ac:dyDescent="0.25">
      <c r="C600" s="97"/>
    </row>
    <row r="601" spans="3:3" x14ac:dyDescent="0.25">
      <c r="C601" s="97"/>
    </row>
    <row r="602" spans="3:3" x14ac:dyDescent="0.25">
      <c r="C602" s="97"/>
    </row>
    <row r="603" spans="3:3" x14ac:dyDescent="0.25">
      <c r="C603" s="97"/>
    </row>
    <row r="604" spans="3:3" x14ac:dyDescent="0.25">
      <c r="C604" s="97"/>
    </row>
    <row r="605" spans="3:3" x14ac:dyDescent="0.25">
      <c r="C605" s="97"/>
    </row>
    <row r="606" spans="3:3" x14ac:dyDescent="0.25">
      <c r="C606" s="97"/>
    </row>
    <row r="607" spans="3:3" x14ac:dyDescent="0.25">
      <c r="C607" s="97"/>
    </row>
    <row r="608" spans="3:3" x14ac:dyDescent="0.25">
      <c r="C608" s="97"/>
    </row>
    <row r="609" spans="3:3" x14ac:dyDescent="0.25">
      <c r="C609" s="97"/>
    </row>
    <row r="610" spans="3:3" x14ac:dyDescent="0.25">
      <c r="C610" s="97"/>
    </row>
    <row r="611" spans="3:3" x14ac:dyDescent="0.25">
      <c r="C611" s="97"/>
    </row>
    <row r="612" spans="3:3" x14ac:dyDescent="0.25">
      <c r="C612" s="97"/>
    </row>
    <row r="613" spans="3:3" x14ac:dyDescent="0.25">
      <c r="C613" s="97"/>
    </row>
    <row r="614" spans="3:3" x14ac:dyDescent="0.25">
      <c r="C614" s="97"/>
    </row>
    <row r="615" spans="3:3" x14ac:dyDescent="0.25">
      <c r="C615" s="97"/>
    </row>
    <row r="616" spans="3:3" x14ac:dyDescent="0.25">
      <c r="C616" s="97"/>
    </row>
    <row r="617" spans="3:3" x14ac:dyDescent="0.25">
      <c r="C617" s="97"/>
    </row>
    <row r="618" spans="3:3" x14ac:dyDescent="0.25">
      <c r="C618" s="97"/>
    </row>
    <row r="619" spans="3:3" x14ac:dyDescent="0.25">
      <c r="C619" s="97"/>
    </row>
    <row r="620" spans="3:3" x14ac:dyDescent="0.25">
      <c r="C620" s="97"/>
    </row>
    <row r="621" spans="3:3" x14ac:dyDescent="0.25">
      <c r="C621" s="97"/>
    </row>
    <row r="622" spans="3:3" x14ac:dyDescent="0.25">
      <c r="C622" s="97"/>
    </row>
    <row r="623" spans="3:3" x14ac:dyDescent="0.25">
      <c r="C623" s="97"/>
    </row>
    <row r="624" spans="3:3" x14ac:dyDescent="0.25">
      <c r="C624" s="97"/>
    </row>
    <row r="625" spans="3:3" x14ac:dyDescent="0.25">
      <c r="C625" s="97"/>
    </row>
    <row r="626" spans="3:3" x14ac:dyDescent="0.25">
      <c r="C626" s="97"/>
    </row>
    <row r="627" spans="3:3" x14ac:dyDescent="0.25">
      <c r="C627" s="97"/>
    </row>
    <row r="628" spans="3:3" x14ac:dyDescent="0.25">
      <c r="C628" s="97"/>
    </row>
    <row r="629" spans="3:3" x14ac:dyDescent="0.25">
      <c r="C629" s="97"/>
    </row>
    <row r="630" spans="3:3" x14ac:dyDescent="0.25">
      <c r="C630" s="97"/>
    </row>
    <row r="631" spans="3:3" x14ac:dyDescent="0.25">
      <c r="C631" s="97"/>
    </row>
    <row r="632" spans="3:3" x14ac:dyDescent="0.25">
      <c r="C632" s="97"/>
    </row>
    <row r="633" spans="3:3" x14ac:dyDescent="0.25">
      <c r="C633" s="97"/>
    </row>
    <row r="634" spans="3:3" x14ac:dyDescent="0.25">
      <c r="C634" s="97"/>
    </row>
    <row r="635" spans="3:3" x14ac:dyDescent="0.25">
      <c r="C635" s="97"/>
    </row>
    <row r="636" spans="3:3" x14ac:dyDescent="0.25">
      <c r="C636" s="97"/>
    </row>
    <row r="637" spans="3:3" x14ac:dyDescent="0.25">
      <c r="C637" s="97"/>
    </row>
    <row r="638" spans="3:3" x14ac:dyDescent="0.25">
      <c r="C638" s="97"/>
    </row>
    <row r="639" spans="3:3" x14ac:dyDescent="0.25">
      <c r="C639" s="97"/>
    </row>
    <row r="640" spans="3:3" x14ac:dyDescent="0.25">
      <c r="C640" s="97"/>
    </row>
    <row r="641" spans="3:3" x14ac:dyDescent="0.25">
      <c r="C641" s="97"/>
    </row>
    <row r="642" spans="3:3" x14ac:dyDescent="0.25">
      <c r="C642" s="97"/>
    </row>
    <row r="643" spans="3:3" x14ac:dyDescent="0.25">
      <c r="C643" s="97"/>
    </row>
    <row r="644" spans="3:3" x14ac:dyDescent="0.25">
      <c r="C644" s="97"/>
    </row>
    <row r="645" spans="3:3" x14ac:dyDescent="0.25">
      <c r="C645" s="97"/>
    </row>
    <row r="646" spans="3:3" x14ac:dyDescent="0.25">
      <c r="C646" s="97"/>
    </row>
    <row r="647" spans="3:3" x14ac:dyDescent="0.25">
      <c r="C647" s="97"/>
    </row>
    <row r="648" spans="3:3" x14ac:dyDescent="0.25">
      <c r="C648" s="97"/>
    </row>
    <row r="649" spans="3:3" x14ac:dyDescent="0.25">
      <c r="C649" s="97"/>
    </row>
    <row r="650" spans="3:3" x14ac:dyDescent="0.25">
      <c r="C650" s="97"/>
    </row>
    <row r="651" spans="3:3" x14ac:dyDescent="0.25">
      <c r="C651" s="97"/>
    </row>
    <row r="652" spans="3:3" x14ac:dyDescent="0.25">
      <c r="C652" s="97"/>
    </row>
    <row r="653" spans="3:3" x14ac:dyDescent="0.25">
      <c r="C653" s="97"/>
    </row>
    <row r="654" spans="3:3" x14ac:dyDescent="0.25">
      <c r="C654" s="97"/>
    </row>
    <row r="655" spans="3:3" x14ac:dyDescent="0.25">
      <c r="C655" s="97"/>
    </row>
    <row r="656" spans="3:3" x14ac:dyDescent="0.25">
      <c r="C656" s="97"/>
    </row>
    <row r="657" spans="3:3" x14ac:dyDescent="0.25">
      <c r="C657" s="97"/>
    </row>
    <row r="658" spans="3:3" x14ac:dyDescent="0.25">
      <c r="C658" s="97"/>
    </row>
    <row r="659" spans="3:3" x14ac:dyDescent="0.25">
      <c r="C659" s="97"/>
    </row>
    <row r="660" spans="3:3" x14ac:dyDescent="0.25">
      <c r="C660" s="97"/>
    </row>
    <row r="661" spans="3:3" x14ac:dyDescent="0.25">
      <c r="C661" s="97"/>
    </row>
    <row r="662" spans="3:3" x14ac:dyDescent="0.25">
      <c r="C662" s="97"/>
    </row>
    <row r="663" spans="3:3" x14ac:dyDescent="0.25">
      <c r="C663" s="97"/>
    </row>
    <row r="664" spans="3:3" x14ac:dyDescent="0.25">
      <c r="C664" s="97"/>
    </row>
    <row r="665" spans="3:3" x14ac:dyDescent="0.25">
      <c r="C665" s="97"/>
    </row>
    <row r="666" spans="3:3" x14ac:dyDescent="0.25">
      <c r="C666" s="97"/>
    </row>
    <row r="667" spans="3:3" x14ac:dyDescent="0.25">
      <c r="C667" s="97"/>
    </row>
    <row r="668" spans="3:3" x14ac:dyDescent="0.25">
      <c r="C668" s="97"/>
    </row>
    <row r="669" spans="3:3" x14ac:dyDescent="0.25">
      <c r="C669" s="97"/>
    </row>
    <row r="670" spans="3:3" x14ac:dyDescent="0.25">
      <c r="C670" s="97"/>
    </row>
    <row r="671" spans="3:3" x14ac:dyDescent="0.25">
      <c r="C671" s="97"/>
    </row>
    <row r="672" spans="3:3" x14ac:dyDescent="0.25">
      <c r="C672" s="97"/>
    </row>
    <row r="673" spans="3:3" x14ac:dyDescent="0.25">
      <c r="C673" s="97"/>
    </row>
    <row r="674" spans="3:3" x14ac:dyDescent="0.25">
      <c r="C674" s="97"/>
    </row>
    <row r="675" spans="3:3" x14ac:dyDescent="0.25">
      <c r="C675" s="97"/>
    </row>
    <row r="676" spans="3:3" x14ac:dyDescent="0.25">
      <c r="C676" s="97"/>
    </row>
    <row r="677" spans="3:3" x14ac:dyDescent="0.25">
      <c r="C677" s="97"/>
    </row>
    <row r="678" spans="3:3" x14ac:dyDescent="0.25">
      <c r="C678" s="97"/>
    </row>
    <row r="679" spans="3:3" x14ac:dyDescent="0.25">
      <c r="C679" s="97"/>
    </row>
    <row r="680" spans="3:3" x14ac:dyDescent="0.25">
      <c r="C680" s="97"/>
    </row>
    <row r="681" spans="3:3" x14ac:dyDescent="0.25">
      <c r="C681" s="97"/>
    </row>
    <row r="682" spans="3:3" x14ac:dyDescent="0.25">
      <c r="C682" s="97"/>
    </row>
    <row r="683" spans="3:3" x14ac:dyDescent="0.25">
      <c r="C683" s="97"/>
    </row>
    <row r="684" spans="3:3" x14ac:dyDescent="0.25">
      <c r="C684" s="97"/>
    </row>
    <row r="685" spans="3:3" x14ac:dyDescent="0.25">
      <c r="C685" s="97"/>
    </row>
    <row r="686" spans="3:3" x14ac:dyDescent="0.25">
      <c r="C686" s="97"/>
    </row>
    <row r="687" spans="3:3" x14ac:dyDescent="0.25">
      <c r="C687" s="97"/>
    </row>
    <row r="688" spans="3:3" x14ac:dyDescent="0.25">
      <c r="C688" s="97"/>
    </row>
    <row r="689" spans="3:3" x14ac:dyDescent="0.25">
      <c r="C689" s="97"/>
    </row>
    <row r="690" spans="3:3" x14ac:dyDescent="0.25">
      <c r="C690" s="97"/>
    </row>
    <row r="691" spans="3:3" x14ac:dyDescent="0.25">
      <c r="C691" s="97"/>
    </row>
  </sheetData>
  <sheetProtection algorithmName="SHA-512" hashValue="3sjiZvMZ9i10S5T93i+xAZTxjxsqhudRc97osSMoh5XaejyqDQ1zpbhQCUu5uM0+8wa6d5vK00kIWMTIqSperQ==" saltValue="Q8EvCbb8R4F51hm6jdMumA==" spinCount="100000" sheet="1" objects="1" scenarios="1"/>
  <pageMargins left="0.7" right="0.7" top="0.75" bottom="0.75" header="0.3" footer="0.3"/>
  <pageSetup paperSize="9" orientation="portrait" r:id="rId1"/>
  <ignoredErrors>
    <ignoredError sqref="A311:C311 A309:A310 A312:A315 A404:A408 F311 H311:XFD311 A317:A319 A321:A329 A331:A339 A341:A350 A352:A361 A363:A370 A385:A391 A393:A398 A400:A402 A372:A38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4" id="{39D2057F-920E-432D-80A8-1017BCAB85C0}">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C11</xm:sqref>
        </x14:conditionalFormatting>
        <x14:conditionalFormatting xmlns:xm="http://schemas.microsoft.com/office/excel/2006/main">
          <x14:cfRule type="iconSet" priority="23" id="{71502E66-C96F-471F-BAB4-89D35E6CFBC9}">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C29:C65 C22:C27 C12:C20</xm:sqref>
        </x14:conditionalFormatting>
        <x14:conditionalFormatting xmlns:xm="http://schemas.microsoft.com/office/excel/2006/main">
          <x14:cfRule type="iconSet" priority="21" id="{8BB3F6E8-68F0-43BF-8E5F-BA9A8F9664F2}">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C68:C104</xm:sqref>
        </x14:conditionalFormatting>
        <x14:conditionalFormatting xmlns:xm="http://schemas.microsoft.com/office/excel/2006/main">
          <x14:cfRule type="iconSet" priority="20" id="{4174F31F-98B4-434C-989E-C2143FC5C616}">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C107:C110</xm:sqref>
        </x14:conditionalFormatting>
        <x14:conditionalFormatting xmlns:xm="http://schemas.microsoft.com/office/excel/2006/main">
          <x14:cfRule type="iconSet" priority="19" id="{24D47BF9-DE37-4A09-B19F-BDF3322CFCE7}">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C130:C131 C125:C127 C122 C119 C116 C113</xm:sqref>
        </x14:conditionalFormatting>
        <x14:conditionalFormatting xmlns:xm="http://schemas.microsoft.com/office/excel/2006/main">
          <x14:cfRule type="iconSet" priority="18" id="{60E4CE03-1246-456D-A6BF-0963C5F296D0}">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C148:C157 C141:C146</xm:sqref>
        </x14:conditionalFormatting>
        <x14:conditionalFormatting xmlns:xm="http://schemas.microsoft.com/office/excel/2006/main">
          <x14:cfRule type="iconSet" priority="17" id="{8BA1C7BF-16F7-4215-BB2B-0A39D899A19F}">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C159:C229</xm:sqref>
        </x14:conditionalFormatting>
        <x14:conditionalFormatting xmlns:xm="http://schemas.microsoft.com/office/excel/2006/main">
          <x14:cfRule type="iconSet" priority="16" id="{F4368250-A89F-446F-8CFE-5446E43F6AD5}">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C231:C237</xm:sqref>
        </x14:conditionalFormatting>
        <x14:conditionalFormatting xmlns:xm="http://schemas.microsoft.com/office/excel/2006/main">
          <x14:cfRule type="iconSet" priority="15" id="{1B9D5FA5-FBE1-4453-961B-5FEB998C9CEB}">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C255:C259</xm:sqref>
        </x14:conditionalFormatting>
        <x14:conditionalFormatting xmlns:xm="http://schemas.microsoft.com/office/excel/2006/main">
          <x14:cfRule type="iconSet" priority="14" id="{8FA3A95B-362E-4C0A-9AB4-CE7A57B374F7}">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C275 C272 C262:C269</xm:sqref>
        </x14:conditionalFormatting>
        <x14:conditionalFormatting xmlns:xm="http://schemas.microsoft.com/office/excel/2006/main">
          <x14:cfRule type="iconSet" priority="12" id="{7F5DBCDA-3959-4933-A024-59EFE3C17572}">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C286:C291</xm:sqref>
        </x14:conditionalFormatting>
        <x14:conditionalFormatting xmlns:xm="http://schemas.microsoft.com/office/excel/2006/main">
          <x14:cfRule type="iconSet" priority="25" id="{7055F275-B065-4DDF-A779-F619904371A1}">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C310:C320</xm:sqref>
        </x14:conditionalFormatting>
        <x14:conditionalFormatting xmlns:xm="http://schemas.microsoft.com/office/excel/2006/main">
          <x14:cfRule type="iconSet" priority="10" id="{A9285AEC-13E1-4D6E-A635-F3F7D3ECF53D}">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C322:C330</xm:sqref>
        </x14:conditionalFormatting>
        <x14:conditionalFormatting xmlns:xm="http://schemas.microsoft.com/office/excel/2006/main">
          <x14:cfRule type="iconSet" priority="9" id="{3DA30359-91EF-4EAB-8AA2-95A3AC3CFDE4}">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C332:C340</xm:sqref>
        </x14:conditionalFormatting>
        <x14:conditionalFormatting xmlns:xm="http://schemas.microsoft.com/office/excel/2006/main">
          <x14:cfRule type="iconSet" priority="8" id="{93510695-194E-4532-B912-BB5054BA56F8}">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C342:C351</xm:sqref>
        </x14:conditionalFormatting>
        <x14:conditionalFormatting xmlns:xm="http://schemas.microsoft.com/office/excel/2006/main">
          <x14:cfRule type="iconSet" priority="7" id="{7939BC57-1808-4D7E-8C45-2E36255B1781}">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C353:C362</xm:sqref>
        </x14:conditionalFormatting>
        <x14:conditionalFormatting xmlns:xm="http://schemas.microsoft.com/office/excel/2006/main">
          <x14:cfRule type="iconSet" priority="6" id="{22323DC1-5510-431D-89E6-60EF6955EF17}">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C364:C370</xm:sqref>
        </x14:conditionalFormatting>
        <x14:conditionalFormatting xmlns:xm="http://schemas.microsoft.com/office/excel/2006/main">
          <x14:cfRule type="iconSet" priority="5" id="{9C206B91-48BB-4BB2-9108-89DE5D39C4AD}">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C375:C384</xm:sqref>
        </x14:conditionalFormatting>
        <x14:conditionalFormatting xmlns:xm="http://schemas.microsoft.com/office/excel/2006/main">
          <x14:cfRule type="iconSet" priority="4" id="{B6FA4E95-CD90-4F7C-9192-4118C955A578}">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C386:C392</xm:sqref>
        </x14:conditionalFormatting>
        <x14:conditionalFormatting xmlns:xm="http://schemas.microsoft.com/office/excel/2006/main">
          <x14:cfRule type="iconSet" priority="3" id="{9E1C96D8-F890-4D34-83EA-E74B84EFC075}">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C394:C399</xm:sqref>
        </x14:conditionalFormatting>
        <x14:conditionalFormatting xmlns:xm="http://schemas.microsoft.com/office/excel/2006/main">
          <x14:cfRule type="iconSet" priority="2" id="{2F42F2E9-1DB8-468C-969A-A9A6E5683518}">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C402:C403</xm:sqref>
        </x14:conditionalFormatting>
        <x14:conditionalFormatting xmlns:xm="http://schemas.microsoft.com/office/excel/2006/main">
          <x14:cfRule type="iconSet" priority="1" id="{0DC909EC-1152-43BC-8F69-933E51DC1D01}">
            <x14:iconSet iconSet="3TrafficLights2" custom="1">
              <x14:cfvo type="percent">
                <xm:f>0</xm:f>
              </x14:cfvo>
              <x14:cfvo type="num">
                <xm:f>Invoerlijst!$C$13</xm:f>
              </x14:cfvo>
              <x14:cfvo type="num">
                <xm:f>Invoerlijst!$C$12</xm:f>
              </x14:cfvo>
              <x14:cfIcon iconSet="3TrafficLights2" iconId="2"/>
              <x14:cfIcon iconSet="3TrafficLights2" iconId="1"/>
              <x14:cfIcon iconSet="3TrafficLights2" iconId="0"/>
            </x14:iconSet>
          </x14:cfRule>
          <xm:sqref>C401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3"/>
  <sheetViews>
    <sheetView workbookViewId="0">
      <selection activeCell="C74" sqref="C74"/>
    </sheetView>
  </sheetViews>
  <sheetFormatPr defaultRowHeight="15" x14ac:dyDescent="0.25"/>
  <cols>
    <col min="1" max="1" width="36.5703125" style="39" customWidth="1"/>
    <col min="2" max="2" width="9.5703125" style="39" customWidth="1"/>
    <col min="3" max="3" width="9.140625" style="39"/>
    <col min="4" max="4" width="12.5703125" style="81" customWidth="1"/>
    <col min="5" max="16384" width="9.140625" style="39"/>
  </cols>
  <sheetData>
    <row r="1" spans="1:4" x14ac:dyDescent="0.25">
      <c r="A1" s="63"/>
      <c r="B1" s="63"/>
      <c r="C1" s="63"/>
      <c r="D1" s="155"/>
    </row>
    <row r="2" spans="1:4" x14ac:dyDescent="0.25">
      <c r="A2" s="63"/>
      <c r="B2" s="63"/>
      <c r="C2" s="63"/>
      <c r="D2" s="155"/>
    </row>
    <row r="3" spans="1:4" x14ac:dyDescent="0.25">
      <c r="A3" s="63"/>
      <c r="B3" s="63"/>
      <c r="C3" s="63"/>
      <c r="D3" s="155"/>
    </row>
    <row r="4" spans="1:4" x14ac:dyDescent="0.25">
      <c r="A4" s="63"/>
      <c r="B4" s="63"/>
      <c r="C4" s="63"/>
      <c r="D4" s="155"/>
    </row>
    <row r="5" spans="1:4" x14ac:dyDescent="0.25">
      <c r="A5" s="63"/>
      <c r="B5" s="63"/>
      <c r="C5" s="63"/>
      <c r="D5" s="155"/>
    </row>
    <row r="6" spans="1:4" x14ac:dyDescent="0.25">
      <c r="A6" s="63"/>
      <c r="B6" s="63"/>
      <c r="C6" s="63"/>
      <c r="D6" s="155"/>
    </row>
    <row r="7" spans="1:4" ht="23.25" x14ac:dyDescent="0.35">
      <c r="A7" s="5" t="s">
        <v>291</v>
      </c>
      <c r="B7" s="2"/>
      <c r="C7" s="2"/>
      <c r="D7" s="3"/>
    </row>
    <row r="8" spans="1:4" s="44" customFormat="1" ht="12.75" x14ac:dyDescent="0.2">
      <c r="A8" s="57" t="s">
        <v>405</v>
      </c>
      <c r="B8" s="31" t="s">
        <v>1</v>
      </c>
      <c r="C8" s="31" t="s">
        <v>151</v>
      </c>
      <c r="D8" s="31" t="s">
        <v>152</v>
      </c>
    </row>
    <row r="9" spans="1:4" ht="26.25" x14ac:dyDescent="0.25">
      <c r="A9" s="45" t="s">
        <v>259</v>
      </c>
      <c r="B9" s="259"/>
      <c r="C9" s="259">
        <v>2</v>
      </c>
      <c r="D9" s="4">
        <f>B9*C9</f>
        <v>0</v>
      </c>
    </row>
    <row r="10" spans="1:4" x14ac:dyDescent="0.25">
      <c r="A10" s="46" t="s">
        <v>260</v>
      </c>
      <c r="B10" s="259"/>
      <c r="C10" s="259">
        <v>2</v>
      </c>
      <c r="D10" s="4">
        <f t="shared" ref="D10:D27" si="0">B10*C10</f>
        <v>0</v>
      </c>
    </row>
    <row r="11" spans="1:4" ht="26.25" x14ac:dyDescent="0.25">
      <c r="A11" s="46" t="s">
        <v>261</v>
      </c>
      <c r="B11" s="259"/>
      <c r="C11" s="259">
        <v>2</v>
      </c>
      <c r="D11" s="4">
        <f t="shared" si="0"/>
        <v>0</v>
      </c>
    </row>
    <row r="12" spans="1:4" x14ac:dyDescent="0.25">
      <c r="A12" s="47" t="s">
        <v>262</v>
      </c>
      <c r="B12" s="259"/>
      <c r="C12" s="259">
        <v>30</v>
      </c>
      <c r="D12" s="4">
        <f t="shared" si="0"/>
        <v>0</v>
      </c>
    </row>
    <row r="13" spans="1:4" x14ac:dyDescent="0.25">
      <c r="A13" s="47" t="s">
        <v>263</v>
      </c>
      <c r="B13" s="259"/>
      <c r="C13" s="259">
        <v>25</v>
      </c>
      <c r="D13" s="4">
        <f t="shared" si="0"/>
        <v>0</v>
      </c>
    </row>
    <row r="14" spans="1:4" x14ac:dyDescent="0.25">
      <c r="A14" s="47" t="s">
        <v>264</v>
      </c>
      <c r="B14" s="259"/>
      <c r="C14" s="259">
        <v>26</v>
      </c>
      <c r="D14" s="4">
        <f t="shared" si="0"/>
        <v>0</v>
      </c>
    </row>
    <row r="15" spans="1:4" x14ac:dyDescent="0.25">
      <c r="A15" s="47" t="s">
        <v>265</v>
      </c>
      <c r="B15" s="259"/>
      <c r="C15" s="259">
        <v>30</v>
      </c>
      <c r="D15" s="4">
        <f t="shared" si="0"/>
        <v>0</v>
      </c>
    </row>
    <row r="16" spans="1:4" x14ac:dyDescent="0.25">
      <c r="A16" s="47" t="s">
        <v>266</v>
      </c>
      <c r="B16" s="259"/>
      <c r="C16" s="259">
        <v>10</v>
      </c>
      <c r="D16" s="4">
        <f t="shared" si="0"/>
        <v>0</v>
      </c>
    </row>
    <row r="17" spans="1:4" x14ac:dyDescent="0.25">
      <c r="A17" s="48" t="s">
        <v>267</v>
      </c>
      <c r="B17" s="259"/>
      <c r="C17" s="259">
        <v>24</v>
      </c>
      <c r="D17" s="4">
        <f t="shared" si="0"/>
        <v>0</v>
      </c>
    </row>
    <row r="18" spans="1:4" x14ac:dyDescent="0.25">
      <c r="A18" s="48" t="s">
        <v>268</v>
      </c>
      <c r="B18" s="259"/>
      <c r="C18" s="259">
        <v>33</v>
      </c>
      <c r="D18" s="4">
        <f t="shared" si="0"/>
        <v>0</v>
      </c>
    </row>
    <row r="19" spans="1:4" x14ac:dyDescent="0.25">
      <c r="A19" s="48" t="s">
        <v>269</v>
      </c>
      <c r="B19" s="259"/>
      <c r="C19" s="259">
        <v>3</v>
      </c>
      <c r="D19" s="4">
        <f t="shared" si="0"/>
        <v>0</v>
      </c>
    </row>
    <row r="20" spans="1:4" ht="39" x14ac:dyDescent="0.25">
      <c r="A20" s="53" t="s">
        <v>270</v>
      </c>
      <c r="B20" s="43"/>
      <c r="C20" s="43"/>
      <c r="D20" s="160"/>
    </row>
    <row r="21" spans="1:4" x14ac:dyDescent="0.25">
      <c r="A21" s="49" t="s">
        <v>271</v>
      </c>
      <c r="B21" s="259"/>
      <c r="C21" s="259">
        <v>26</v>
      </c>
      <c r="D21" s="4">
        <f t="shared" si="0"/>
        <v>0</v>
      </c>
    </row>
    <row r="22" spans="1:4" x14ac:dyDescent="0.25">
      <c r="A22" s="49" t="s">
        <v>272</v>
      </c>
      <c r="B22" s="259"/>
      <c r="C22" s="259">
        <v>34</v>
      </c>
      <c r="D22" s="4">
        <f t="shared" si="0"/>
        <v>0</v>
      </c>
    </row>
    <row r="23" spans="1:4" x14ac:dyDescent="0.25">
      <c r="A23" s="49" t="s">
        <v>273</v>
      </c>
      <c r="B23" s="259"/>
      <c r="C23" s="259">
        <v>27</v>
      </c>
      <c r="D23" s="4">
        <f t="shared" si="0"/>
        <v>0</v>
      </c>
    </row>
    <row r="24" spans="1:4" x14ac:dyDescent="0.25">
      <c r="A24" s="49" t="s">
        <v>274</v>
      </c>
      <c r="B24" s="259"/>
      <c r="C24" s="259">
        <v>27</v>
      </c>
      <c r="D24" s="4">
        <f t="shared" si="0"/>
        <v>0</v>
      </c>
    </row>
    <row r="25" spans="1:4" x14ac:dyDescent="0.25">
      <c r="A25" s="49" t="s">
        <v>275</v>
      </c>
      <c r="B25" s="259"/>
      <c r="C25" s="259">
        <v>27</v>
      </c>
      <c r="D25" s="4">
        <f t="shared" si="0"/>
        <v>0</v>
      </c>
    </row>
    <row r="26" spans="1:4" x14ac:dyDescent="0.25">
      <c r="A26" s="56"/>
      <c r="B26" s="43"/>
      <c r="C26" s="43"/>
      <c r="D26" s="160"/>
    </row>
    <row r="27" spans="1:4" x14ac:dyDescent="0.25">
      <c r="A27" s="50" t="s">
        <v>276</v>
      </c>
      <c r="B27" s="259"/>
      <c r="C27" s="259">
        <v>1</v>
      </c>
      <c r="D27" s="4">
        <f t="shared" si="0"/>
        <v>0</v>
      </c>
    </row>
    <row r="28" spans="1:4" x14ac:dyDescent="0.25">
      <c r="A28" s="58" t="s">
        <v>404</v>
      </c>
      <c r="B28" s="32"/>
      <c r="C28" s="32"/>
      <c r="D28" s="32">
        <f>SUM(D9:D27)</f>
        <v>0</v>
      </c>
    </row>
    <row r="29" spans="1:4" s="44" customFormat="1" ht="12.75" x14ac:dyDescent="0.2">
      <c r="A29" s="57" t="s">
        <v>406</v>
      </c>
      <c r="B29" s="31" t="s">
        <v>1</v>
      </c>
      <c r="C29" s="31" t="s">
        <v>151</v>
      </c>
      <c r="D29" s="31" t="s">
        <v>152</v>
      </c>
    </row>
    <row r="30" spans="1:4" x14ac:dyDescent="0.25">
      <c r="A30" s="53" t="s">
        <v>277</v>
      </c>
      <c r="B30" s="43"/>
      <c r="C30" s="43"/>
      <c r="D30" s="160"/>
    </row>
    <row r="31" spans="1:4" x14ac:dyDescent="0.25">
      <c r="A31" s="51" t="s">
        <v>271</v>
      </c>
      <c r="B31" s="259"/>
      <c r="C31" s="259">
        <v>22</v>
      </c>
      <c r="D31" s="4">
        <f>B31*C31</f>
        <v>0</v>
      </c>
    </row>
    <row r="32" spans="1:4" x14ac:dyDescent="0.25">
      <c r="A32" s="51" t="s">
        <v>272</v>
      </c>
      <c r="B32" s="259"/>
      <c r="C32" s="259">
        <v>28</v>
      </c>
      <c r="D32" s="4">
        <f>B32*C32</f>
        <v>0</v>
      </c>
    </row>
    <row r="33" spans="1:4" x14ac:dyDescent="0.25">
      <c r="A33" s="51" t="s">
        <v>273</v>
      </c>
      <c r="B33" s="259"/>
      <c r="C33" s="259">
        <v>27</v>
      </c>
      <c r="D33" s="4">
        <f>B33*C33</f>
        <v>0</v>
      </c>
    </row>
    <row r="34" spans="1:4" x14ac:dyDescent="0.25">
      <c r="A34" s="51" t="s">
        <v>274</v>
      </c>
      <c r="B34" s="259"/>
      <c r="C34" s="259">
        <v>30</v>
      </c>
      <c r="D34" s="4">
        <f>B34*C34</f>
        <v>0</v>
      </c>
    </row>
    <row r="35" spans="1:4" x14ac:dyDescent="0.25">
      <c r="A35" s="51" t="s">
        <v>275</v>
      </c>
      <c r="B35" s="259"/>
      <c r="C35" s="259">
        <v>24</v>
      </c>
      <c r="D35" s="4">
        <f>B35*C35</f>
        <v>0</v>
      </c>
    </row>
    <row r="36" spans="1:4" x14ac:dyDescent="0.25">
      <c r="A36" s="53" t="s">
        <v>278</v>
      </c>
      <c r="B36" s="43"/>
      <c r="C36" s="43"/>
      <c r="D36" s="160"/>
    </row>
    <row r="37" spans="1:4" x14ac:dyDescent="0.25">
      <c r="A37" s="49" t="s">
        <v>271</v>
      </c>
      <c r="B37" s="259"/>
      <c r="C37" s="259">
        <v>30</v>
      </c>
      <c r="D37" s="4">
        <f>B37*C37</f>
        <v>0</v>
      </c>
    </row>
    <row r="38" spans="1:4" x14ac:dyDescent="0.25">
      <c r="A38" s="49" t="s">
        <v>272</v>
      </c>
      <c r="B38" s="259"/>
      <c r="C38" s="259">
        <v>28</v>
      </c>
      <c r="D38" s="4">
        <f t="shared" ref="D38:D81" si="1">B38*C38</f>
        <v>0</v>
      </c>
    </row>
    <row r="39" spans="1:4" x14ac:dyDescent="0.25">
      <c r="A39" s="49" t="s">
        <v>273</v>
      </c>
      <c r="B39" s="259"/>
      <c r="C39" s="259">
        <v>27</v>
      </c>
      <c r="D39" s="4">
        <f t="shared" si="1"/>
        <v>0</v>
      </c>
    </row>
    <row r="40" spans="1:4" x14ac:dyDescent="0.25">
      <c r="A40" s="49" t="s">
        <v>274</v>
      </c>
      <c r="B40" s="259"/>
      <c r="C40" s="259">
        <v>30</v>
      </c>
      <c r="D40" s="4">
        <f t="shared" si="1"/>
        <v>0</v>
      </c>
    </row>
    <row r="41" spans="1:4" x14ac:dyDescent="0.25">
      <c r="A41" s="49" t="s">
        <v>275</v>
      </c>
      <c r="B41" s="259"/>
      <c r="C41" s="259">
        <v>24</v>
      </c>
      <c r="D41" s="4">
        <f t="shared" si="1"/>
        <v>0</v>
      </c>
    </row>
    <row r="42" spans="1:4" x14ac:dyDescent="0.25">
      <c r="A42" s="53" t="s">
        <v>279</v>
      </c>
      <c r="B42" s="43"/>
      <c r="C42" s="43"/>
      <c r="D42" s="160"/>
    </row>
    <row r="43" spans="1:4" x14ac:dyDescent="0.25">
      <c r="A43" s="49" t="s">
        <v>271</v>
      </c>
      <c r="B43" s="259"/>
      <c r="C43" s="259">
        <v>20</v>
      </c>
      <c r="D43" s="4">
        <f t="shared" si="1"/>
        <v>0</v>
      </c>
    </row>
    <row r="44" spans="1:4" x14ac:dyDescent="0.25">
      <c r="A44" s="49" t="s">
        <v>272</v>
      </c>
      <c r="B44" s="259"/>
      <c r="C44" s="259">
        <v>28</v>
      </c>
      <c r="D44" s="4">
        <f t="shared" si="1"/>
        <v>0</v>
      </c>
    </row>
    <row r="45" spans="1:4" x14ac:dyDescent="0.25">
      <c r="A45" s="49" t="s">
        <v>273</v>
      </c>
      <c r="B45" s="259"/>
      <c r="C45" s="259">
        <v>27</v>
      </c>
      <c r="D45" s="4">
        <f t="shared" si="1"/>
        <v>0</v>
      </c>
    </row>
    <row r="46" spans="1:4" x14ac:dyDescent="0.25">
      <c r="A46" s="49" t="s">
        <v>274</v>
      </c>
      <c r="B46" s="259"/>
      <c r="C46" s="259">
        <v>26</v>
      </c>
      <c r="D46" s="4">
        <f t="shared" si="1"/>
        <v>0</v>
      </c>
    </row>
    <row r="47" spans="1:4" x14ac:dyDescent="0.25">
      <c r="A47" s="49" t="s">
        <v>275</v>
      </c>
      <c r="B47" s="259"/>
      <c r="C47" s="259">
        <v>24</v>
      </c>
      <c r="D47" s="4">
        <f t="shared" si="1"/>
        <v>0</v>
      </c>
    </row>
    <row r="48" spans="1:4" x14ac:dyDescent="0.25">
      <c r="A48" s="48" t="s">
        <v>280</v>
      </c>
      <c r="B48" s="259"/>
      <c r="C48" s="259">
        <v>1</v>
      </c>
      <c r="D48" s="4">
        <f t="shared" si="1"/>
        <v>0</v>
      </c>
    </row>
    <row r="49" spans="1:4" x14ac:dyDescent="0.25">
      <c r="A49" s="53" t="s">
        <v>281</v>
      </c>
      <c r="B49" s="43"/>
      <c r="C49" s="43"/>
      <c r="D49" s="160"/>
    </row>
    <row r="50" spans="1:4" x14ac:dyDescent="0.25">
      <c r="A50" s="49" t="s">
        <v>271</v>
      </c>
      <c r="B50" s="259"/>
      <c r="C50" s="259">
        <v>25</v>
      </c>
      <c r="D50" s="4">
        <f t="shared" si="1"/>
        <v>0</v>
      </c>
    </row>
    <row r="51" spans="1:4" x14ac:dyDescent="0.25">
      <c r="A51" s="49" t="s">
        <v>272</v>
      </c>
      <c r="B51" s="259"/>
      <c r="C51" s="259">
        <v>25</v>
      </c>
      <c r="D51" s="4">
        <f t="shared" si="1"/>
        <v>0</v>
      </c>
    </row>
    <row r="52" spans="1:4" x14ac:dyDescent="0.25">
      <c r="A52" s="49" t="s">
        <v>273</v>
      </c>
      <c r="B52" s="259"/>
      <c r="C52" s="259">
        <v>27</v>
      </c>
      <c r="D52" s="4">
        <f t="shared" si="1"/>
        <v>0</v>
      </c>
    </row>
    <row r="53" spans="1:4" x14ac:dyDescent="0.25">
      <c r="A53" s="49" t="s">
        <v>274</v>
      </c>
      <c r="B53" s="259"/>
      <c r="C53" s="259">
        <v>30</v>
      </c>
      <c r="D53" s="4">
        <f t="shared" si="1"/>
        <v>0</v>
      </c>
    </row>
    <row r="54" spans="1:4" x14ac:dyDescent="0.25">
      <c r="A54" s="49" t="s">
        <v>275</v>
      </c>
      <c r="B54" s="259"/>
      <c r="C54" s="259">
        <v>24</v>
      </c>
      <c r="D54" s="4">
        <f t="shared" si="1"/>
        <v>0</v>
      </c>
    </row>
    <row r="55" spans="1:4" x14ac:dyDescent="0.25">
      <c r="A55" s="54" t="s">
        <v>282</v>
      </c>
      <c r="B55" s="43"/>
      <c r="C55" s="43"/>
      <c r="D55" s="160"/>
    </row>
    <row r="56" spans="1:4" x14ac:dyDescent="0.25">
      <c r="A56" s="49" t="s">
        <v>271</v>
      </c>
      <c r="B56" s="259"/>
      <c r="C56" s="259">
        <v>9</v>
      </c>
      <c r="D56" s="4">
        <f t="shared" si="1"/>
        <v>0</v>
      </c>
    </row>
    <row r="57" spans="1:4" x14ac:dyDescent="0.25">
      <c r="A57" s="49" t="s">
        <v>272</v>
      </c>
      <c r="B57" s="259"/>
      <c r="C57" s="259">
        <v>32</v>
      </c>
      <c r="D57" s="4">
        <f t="shared" si="1"/>
        <v>0</v>
      </c>
    </row>
    <row r="58" spans="1:4" x14ac:dyDescent="0.25">
      <c r="A58" s="49" t="s">
        <v>273</v>
      </c>
      <c r="B58" s="259"/>
      <c r="C58" s="259">
        <v>27</v>
      </c>
      <c r="D58" s="4">
        <f t="shared" si="1"/>
        <v>0</v>
      </c>
    </row>
    <row r="59" spans="1:4" x14ac:dyDescent="0.25">
      <c r="A59" s="49" t="s">
        <v>274</v>
      </c>
      <c r="B59" s="259"/>
      <c r="C59" s="259">
        <v>27</v>
      </c>
      <c r="D59" s="4">
        <f t="shared" si="1"/>
        <v>0</v>
      </c>
    </row>
    <row r="60" spans="1:4" x14ac:dyDescent="0.25">
      <c r="A60" s="49" t="s">
        <v>275</v>
      </c>
      <c r="B60" s="259"/>
      <c r="C60" s="259">
        <v>25</v>
      </c>
      <c r="D60" s="4">
        <f t="shared" si="1"/>
        <v>0</v>
      </c>
    </row>
    <row r="61" spans="1:4" x14ac:dyDescent="0.25">
      <c r="A61" s="53" t="s">
        <v>283</v>
      </c>
      <c r="B61" s="43"/>
      <c r="C61" s="43"/>
      <c r="D61" s="160"/>
    </row>
    <row r="62" spans="1:4" x14ac:dyDescent="0.25">
      <c r="A62" s="49" t="s">
        <v>271</v>
      </c>
      <c r="B62" s="259"/>
      <c r="C62" s="259">
        <v>26</v>
      </c>
      <c r="D62" s="4">
        <f t="shared" si="1"/>
        <v>0</v>
      </c>
    </row>
    <row r="63" spans="1:4" x14ac:dyDescent="0.25">
      <c r="A63" s="49" t="s">
        <v>272</v>
      </c>
      <c r="B63" s="259"/>
      <c r="C63" s="259">
        <v>28</v>
      </c>
      <c r="D63" s="4">
        <f t="shared" si="1"/>
        <v>0</v>
      </c>
    </row>
    <row r="64" spans="1:4" x14ac:dyDescent="0.25">
      <c r="A64" s="49" t="s">
        <v>273</v>
      </c>
      <c r="B64" s="259"/>
      <c r="C64" s="259">
        <v>27</v>
      </c>
      <c r="D64" s="4">
        <f t="shared" si="1"/>
        <v>0</v>
      </c>
    </row>
    <row r="65" spans="1:4" x14ac:dyDescent="0.25">
      <c r="A65" s="49" t="s">
        <v>274</v>
      </c>
      <c r="B65" s="259"/>
      <c r="C65" s="259">
        <v>29</v>
      </c>
      <c r="D65" s="4">
        <f t="shared" si="1"/>
        <v>0</v>
      </c>
    </row>
    <row r="66" spans="1:4" x14ac:dyDescent="0.25">
      <c r="A66" s="49" t="s">
        <v>275</v>
      </c>
      <c r="B66" s="259"/>
      <c r="C66" s="259">
        <v>25</v>
      </c>
      <c r="D66" s="4">
        <f t="shared" si="1"/>
        <v>0</v>
      </c>
    </row>
    <row r="67" spans="1:4" x14ac:dyDescent="0.25">
      <c r="A67" s="55"/>
      <c r="B67" s="43"/>
      <c r="C67" s="43"/>
      <c r="D67" s="160"/>
    </row>
    <row r="68" spans="1:4" x14ac:dyDescent="0.25">
      <c r="A68" s="52" t="s">
        <v>284</v>
      </c>
      <c r="B68" s="259"/>
      <c r="C68" s="259">
        <v>3</v>
      </c>
      <c r="D68" s="4">
        <f t="shared" si="1"/>
        <v>0</v>
      </c>
    </row>
    <row r="69" spans="1:4" x14ac:dyDescent="0.25">
      <c r="A69" s="46" t="s">
        <v>285</v>
      </c>
      <c r="B69" s="259"/>
      <c r="C69" s="259">
        <v>2</v>
      </c>
      <c r="D69" s="4">
        <f t="shared" si="1"/>
        <v>0</v>
      </c>
    </row>
    <row r="70" spans="1:4" x14ac:dyDescent="0.25">
      <c r="A70" s="46" t="s">
        <v>286</v>
      </c>
      <c r="B70" s="259"/>
      <c r="C70" s="259">
        <v>2</v>
      </c>
      <c r="D70" s="4">
        <f t="shared" si="1"/>
        <v>0</v>
      </c>
    </row>
    <row r="71" spans="1:4" x14ac:dyDescent="0.25">
      <c r="A71" s="46" t="s">
        <v>276</v>
      </c>
      <c r="B71" s="259"/>
      <c r="C71" s="259">
        <v>2</v>
      </c>
      <c r="D71" s="4">
        <f t="shared" si="1"/>
        <v>0</v>
      </c>
    </row>
    <row r="72" spans="1:4" x14ac:dyDescent="0.25">
      <c r="A72" s="59" t="s">
        <v>407</v>
      </c>
      <c r="B72" s="32"/>
      <c r="C72" s="32"/>
      <c r="D72" s="32">
        <f>SUM(D31:D71)</f>
        <v>0</v>
      </c>
    </row>
    <row r="73" spans="1:4" s="44" customFormat="1" ht="12.75" x14ac:dyDescent="0.2">
      <c r="A73" s="60" t="s">
        <v>287</v>
      </c>
      <c r="B73" s="31" t="s">
        <v>1</v>
      </c>
      <c r="C73" s="31" t="s">
        <v>151</v>
      </c>
      <c r="D73" s="31" t="s">
        <v>152</v>
      </c>
    </row>
    <row r="74" spans="1:4" ht="26.25" x14ac:dyDescent="0.25">
      <c r="A74" s="47" t="s">
        <v>288</v>
      </c>
      <c r="B74" s="259"/>
      <c r="C74" s="259">
        <v>6</v>
      </c>
      <c r="D74" s="4">
        <f t="shared" si="1"/>
        <v>0</v>
      </c>
    </row>
    <row r="75" spans="1:4" x14ac:dyDescent="0.25">
      <c r="A75" s="47" t="s">
        <v>289</v>
      </c>
      <c r="B75" s="259"/>
      <c r="C75" s="259">
        <v>15</v>
      </c>
      <c r="D75" s="4">
        <f t="shared" si="1"/>
        <v>0</v>
      </c>
    </row>
    <row r="76" spans="1:4" x14ac:dyDescent="0.25">
      <c r="A76" s="47" t="s">
        <v>290</v>
      </c>
      <c r="B76" s="259"/>
      <c r="C76" s="259">
        <v>26</v>
      </c>
      <c r="D76" s="4">
        <f t="shared" si="1"/>
        <v>0</v>
      </c>
    </row>
    <row r="77" spans="1:4" x14ac:dyDescent="0.25">
      <c r="A77" s="293"/>
      <c r="B77" s="259"/>
      <c r="C77" s="259"/>
      <c r="D77" s="4">
        <f t="shared" si="1"/>
        <v>0</v>
      </c>
    </row>
    <row r="78" spans="1:4" x14ac:dyDescent="0.25">
      <c r="A78" s="293"/>
      <c r="B78" s="259"/>
      <c r="C78" s="259"/>
      <c r="D78" s="4">
        <f t="shared" si="1"/>
        <v>0</v>
      </c>
    </row>
    <row r="79" spans="1:4" x14ac:dyDescent="0.25">
      <c r="A79" s="293"/>
      <c r="B79" s="259"/>
      <c r="C79" s="259"/>
      <c r="D79" s="4">
        <f t="shared" si="1"/>
        <v>0</v>
      </c>
    </row>
    <row r="80" spans="1:4" x14ac:dyDescent="0.25">
      <c r="A80" s="293"/>
      <c r="B80" s="259"/>
      <c r="C80" s="259"/>
      <c r="D80" s="4">
        <f t="shared" si="1"/>
        <v>0</v>
      </c>
    </row>
    <row r="81" spans="1:4" x14ac:dyDescent="0.25">
      <c r="A81" s="293"/>
      <c r="B81" s="259"/>
      <c r="C81" s="259"/>
      <c r="D81" s="4">
        <f t="shared" si="1"/>
        <v>0</v>
      </c>
    </row>
    <row r="82" spans="1:4" s="21" customFormat="1" ht="12.75" x14ac:dyDescent="0.2">
      <c r="A82" s="18" t="s">
        <v>402</v>
      </c>
      <c r="B82" s="18"/>
      <c r="C82" s="18"/>
      <c r="D82" s="18">
        <f>SUM(D74:D76)</f>
        <v>0</v>
      </c>
    </row>
    <row r="83" spans="1:4" ht="15.75" x14ac:dyDescent="0.25">
      <c r="A83" s="61" t="s">
        <v>292</v>
      </c>
      <c r="B83" s="62"/>
      <c r="C83" s="62"/>
      <c r="D83" s="62">
        <f>D28+D72+D82</f>
        <v>0</v>
      </c>
    </row>
  </sheetData>
  <sheetProtection algorithmName="SHA-512" hashValue="Gi8sMZgYN7dVrXW9SgKK0WpaJk8QK1jIv40+YXfmEmfMm3365PTOlcnPHYuJ/5O9vujEjA9U15wGuWycbGWySw==" saltValue="bt/ep7ZJHeA8m3dramkuAg==" spinCount="100000" sheet="1" objects="1" scenario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7"/>
  <sheetViews>
    <sheetView topLeftCell="A31" workbookViewId="0">
      <selection activeCell="A45" sqref="A45"/>
    </sheetView>
  </sheetViews>
  <sheetFormatPr defaultRowHeight="15" x14ac:dyDescent="0.25"/>
  <cols>
    <col min="1" max="1" width="35.42578125" style="39" customWidth="1"/>
    <col min="2" max="3" width="9.140625" style="39"/>
    <col min="4" max="4" width="13.28515625" style="81" customWidth="1"/>
    <col min="5" max="16384" width="9.140625" style="39"/>
  </cols>
  <sheetData>
    <row r="1" spans="1:4" x14ac:dyDescent="0.25">
      <c r="A1" s="25"/>
      <c r="B1" s="25"/>
      <c r="C1" s="25"/>
      <c r="D1" s="155"/>
    </row>
    <row r="2" spans="1:4" x14ac:dyDescent="0.25">
      <c r="A2" s="25"/>
      <c r="B2" s="25"/>
      <c r="C2" s="25"/>
      <c r="D2" s="155"/>
    </row>
    <row r="3" spans="1:4" x14ac:dyDescent="0.25">
      <c r="A3" s="25"/>
      <c r="B3" s="25"/>
      <c r="C3" s="25"/>
      <c r="D3" s="155"/>
    </row>
    <row r="4" spans="1:4" x14ac:dyDescent="0.25">
      <c r="A4" s="25"/>
      <c r="B4" s="25"/>
      <c r="C4" s="25"/>
      <c r="D4" s="155"/>
    </row>
    <row r="5" spans="1:4" x14ac:dyDescent="0.25">
      <c r="A5" s="25"/>
      <c r="B5" s="25"/>
      <c r="C5" s="25"/>
      <c r="D5" s="155"/>
    </row>
    <row r="6" spans="1:4" x14ac:dyDescent="0.25">
      <c r="A6" s="25"/>
      <c r="B6" s="25"/>
      <c r="C6" s="25"/>
      <c r="D6" s="155"/>
    </row>
    <row r="7" spans="1:4" ht="23.25" x14ac:dyDescent="0.35">
      <c r="A7" s="5" t="s">
        <v>293</v>
      </c>
      <c r="B7" s="5"/>
      <c r="C7" s="5"/>
      <c r="D7" s="5"/>
    </row>
    <row r="8" spans="1:4" s="65" customFormat="1" ht="26.25" x14ac:dyDescent="0.25">
      <c r="A8" s="64" t="s">
        <v>295</v>
      </c>
      <c r="B8" s="64" t="s">
        <v>294</v>
      </c>
      <c r="C8" s="64" t="s">
        <v>151</v>
      </c>
      <c r="D8" s="66" t="s">
        <v>152</v>
      </c>
    </row>
    <row r="9" spans="1:4" x14ac:dyDescent="0.25">
      <c r="A9" s="259"/>
      <c r="B9" s="259"/>
      <c r="C9" s="259"/>
      <c r="D9" s="4">
        <f t="shared" ref="D9:D18" si="0">B9*C9</f>
        <v>0</v>
      </c>
    </row>
    <row r="10" spans="1:4" x14ac:dyDescent="0.25">
      <c r="A10" s="259"/>
      <c r="B10" s="259"/>
      <c r="C10" s="259"/>
      <c r="D10" s="4">
        <f t="shared" si="0"/>
        <v>0</v>
      </c>
    </row>
    <row r="11" spans="1:4" x14ac:dyDescent="0.25">
      <c r="A11" s="259"/>
      <c r="B11" s="259"/>
      <c r="C11" s="259"/>
      <c r="D11" s="4">
        <f t="shared" si="0"/>
        <v>0</v>
      </c>
    </row>
    <row r="12" spans="1:4" x14ac:dyDescent="0.25">
      <c r="A12" s="259"/>
      <c r="B12" s="259"/>
      <c r="C12" s="259"/>
      <c r="D12" s="4">
        <f t="shared" si="0"/>
        <v>0</v>
      </c>
    </row>
    <row r="13" spans="1:4" x14ac:dyDescent="0.25">
      <c r="A13" s="259"/>
      <c r="B13" s="259"/>
      <c r="C13" s="259"/>
      <c r="D13" s="4">
        <f t="shared" si="0"/>
        <v>0</v>
      </c>
    </row>
    <row r="14" spans="1:4" x14ac:dyDescent="0.25">
      <c r="A14" s="259"/>
      <c r="B14" s="259"/>
      <c r="C14" s="259"/>
      <c r="D14" s="4">
        <f t="shared" si="0"/>
        <v>0</v>
      </c>
    </row>
    <row r="15" spans="1:4" x14ac:dyDescent="0.25">
      <c r="A15" s="259"/>
      <c r="B15" s="259"/>
      <c r="C15" s="259"/>
      <c r="D15" s="4">
        <f t="shared" si="0"/>
        <v>0</v>
      </c>
    </row>
    <row r="16" spans="1:4" x14ac:dyDescent="0.25">
      <c r="A16" s="259"/>
      <c r="B16" s="259"/>
      <c r="C16" s="259"/>
      <c r="D16" s="4">
        <f t="shared" si="0"/>
        <v>0</v>
      </c>
    </row>
    <row r="17" spans="1:4" x14ac:dyDescent="0.25">
      <c r="A17" s="259"/>
      <c r="B17" s="259"/>
      <c r="C17" s="259"/>
      <c r="D17" s="4">
        <f t="shared" si="0"/>
        <v>0</v>
      </c>
    </row>
    <row r="18" spans="1:4" x14ac:dyDescent="0.25">
      <c r="A18" s="259"/>
      <c r="B18" s="259"/>
      <c r="C18" s="259"/>
      <c r="D18" s="4">
        <f t="shared" si="0"/>
        <v>0</v>
      </c>
    </row>
    <row r="19" spans="1:4" s="21" customFormat="1" ht="12.75" x14ac:dyDescent="0.2">
      <c r="A19" s="67" t="s">
        <v>299</v>
      </c>
      <c r="B19" s="67"/>
      <c r="C19" s="67"/>
      <c r="D19" s="67">
        <f>SUM(D9:D18)</f>
        <v>0</v>
      </c>
    </row>
    <row r="21" spans="1:4" s="44" customFormat="1" ht="25.5" x14ac:dyDescent="0.2">
      <c r="A21" s="64" t="s">
        <v>296</v>
      </c>
      <c r="B21" s="64" t="s">
        <v>294</v>
      </c>
      <c r="C21" s="64" t="s">
        <v>151</v>
      </c>
      <c r="D21" s="66" t="s">
        <v>152</v>
      </c>
    </row>
    <row r="22" spans="1:4" x14ac:dyDescent="0.25">
      <c r="A22" s="259"/>
      <c r="B22" s="259"/>
      <c r="C22" s="259"/>
      <c r="D22" s="4">
        <f t="shared" ref="D22:D31" si="1">B22*C22</f>
        <v>0</v>
      </c>
    </row>
    <row r="23" spans="1:4" x14ac:dyDescent="0.25">
      <c r="A23" s="259"/>
      <c r="B23" s="259"/>
      <c r="C23" s="259"/>
      <c r="D23" s="4">
        <f t="shared" si="1"/>
        <v>0</v>
      </c>
    </row>
    <row r="24" spans="1:4" x14ac:dyDescent="0.25">
      <c r="A24" s="259"/>
      <c r="B24" s="259"/>
      <c r="C24" s="259"/>
      <c r="D24" s="4">
        <f t="shared" si="1"/>
        <v>0</v>
      </c>
    </row>
    <row r="25" spans="1:4" x14ac:dyDescent="0.25">
      <c r="A25" s="259"/>
      <c r="B25" s="259"/>
      <c r="C25" s="259"/>
      <c r="D25" s="4">
        <f t="shared" si="1"/>
        <v>0</v>
      </c>
    </row>
    <row r="26" spans="1:4" x14ac:dyDescent="0.25">
      <c r="A26" s="259"/>
      <c r="B26" s="259"/>
      <c r="C26" s="259"/>
      <c r="D26" s="4">
        <f t="shared" si="1"/>
        <v>0</v>
      </c>
    </row>
    <row r="27" spans="1:4" x14ac:dyDescent="0.25">
      <c r="A27" s="259"/>
      <c r="B27" s="259"/>
      <c r="C27" s="259"/>
      <c r="D27" s="4">
        <f t="shared" si="1"/>
        <v>0</v>
      </c>
    </row>
    <row r="28" spans="1:4" x14ac:dyDescent="0.25">
      <c r="A28" s="259"/>
      <c r="B28" s="259"/>
      <c r="C28" s="259"/>
      <c r="D28" s="4">
        <f t="shared" si="1"/>
        <v>0</v>
      </c>
    </row>
    <row r="29" spans="1:4" x14ac:dyDescent="0.25">
      <c r="A29" s="259"/>
      <c r="B29" s="259"/>
      <c r="C29" s="259"/>
      <c r="D29" s="4">
        <f t="shared" si="1"/>
        <v>0</v>
      </c>
    </row>
    <row r="30" spans="1:4" x14ac:dyDescent="0.25">
      <c r="A30" s="259"/>
      <c r="B30" s="259"/>
      <c r="C30" s="259"/>
      <c r="D30" s="4">
        <f t="shared" si="1"/>
        <v>0</v>
      </c>
    </row>
    <row r="31" spans="1:4" x14ac:dyDescent="0.25">
      <c r="A31" s="259"/>
      <c r="B31" s="259"/>
      <c r="C31" s="259"/>
      <c r="D31" s="4">
        <f t="shared" si="1"/>
        <v>0</v>
      </c>
    </row>
    <row r="32" spans="1:4" s="44" customFormat="1" ht="12.75" x14ac:dyDescent="0.2">
      <c r="A32" s="68" t="s">
        <v>298</v>
      </c>
      <c r="B32" s="68"/>
      <c r="C32" s="68"/>
      <c r="D32" s="68">
        <f>SUM(D22:D31)</f>
        <v>0</v>
      </c>
    </row>
    <row r="34" spans="1:4" s="44" customFormat="1" ht="25.5" x14ac:dyDescent="0.2">
      <c r="A34" s="64" t="s">
        <v>297</v>
      </c>
      <c r="B34" s="64" t="s">
        <v>294</v>
      </c>
      <c r="C34" s="64" t="s">
        <v>151</v>
      </c>
      <c r="D34" s="66" t="s">
        <v>152</v>
      </c>
    </row>
    <row r="35" spans="1:4" x14ac:dyDescent="0.25">
      <c r="A35" s="259" t="s">
        <v>597</v>
      </c>
      <c r="B35" s="259">
        <v>1</v>
      </c>
      <c r="C35" s="259">
        <v>500</v>
      </c>
      <c r="D35" s="4">
        <f t="shared" ref="D35:D75" si="2">B35*C35</f>
        <v>500</v>
      </c>
    </row>
    <row r="36" spans="1:4" s="329" customFormat="1" x14ac:dyDescent="0.25">
      <c r="A36" s="259" t="s">
        <v>598</v>
      </c>
      <c r="B36" s="259">
        <v>1</v>
      </c>
      <c r="C36" s="259">
        <v>1060</v>
      </c>
      <c r="D36" s="330">
        <f t="shared" si="2"/>
        <v>1060</v>
      </c>
    </row>
    <row r="37" spans="1:4" s="329" customFormat="1" x14ac:dyDescent="0.25">
      <c r="A37" s="259" t="s">
        <v>599</v>
      </c>
      <c r="B37" s="259">
        <v>5</v>
      </c>
      <c r="C37" s="259">
        <v>10</v>
      </c>
      <c r="D37" s="330">
        <f t="shared" si="2"/>
        <v>50</v>
      </c>
    </row>
    <row r="38" spans="1:4" s="329" customFormat="1" x14ac:dyDescent="0.25">
      <c r="A38" s="259"/>
      <c r="B38" s="259"/>
      <c r="C38" s="259"/>
      <c r="D38" s="330">
        <f t="shared" si="2"/>
        <v>0</v>
      </c>
    </row>
    <row r="39" spans="1:4" s="329" customFormat="1" x14ac:dyDescent="0.25">
      <c r="A39" s="259" t="s">
        <v>614</v>
      </c>
      <c r="B39" s="259">
        <v>1</v>
      </c>
      <c r="C39" s="259">
        <v>364</v>
      </c>
      <c r="D39" s="330">
        <f t="shared" si="2"/>
        <v>364</v>
      </c>
    </row>
    <row r="40" spans="1:4" s="329" customFormat="1" x14ac:dyDescent="0.25">
      <c r="A40" s="259" t="s">
        <v>600</v>
      </c>
      <c r="B40" s="259">
        <v>1</v>
      </c>
      <c r="C40" s="259">
        <v>244</v>
      </c>
      <c r="D40" s="330">
        <f t="shared" si="2"/>
        <v>244</v>
      </c>
    </row>
    <row r="41" spans="1:4" s="329" customFormat="1" x14ac:dyDescent="0.25">
      <c r="A41" s="259"/>
      <c r="B41" s="259"/>
      <c r="C41" s="259"/>
      <c r="D41" s="330">
        <f t="shared" si="2"/>
        <v>0</v>
      </c>
    </row>
    <row r="42" spans="1:4" s="329" customFormat="1" x14ac:dyDescent="0.25">
      <c r="A42" s="259" t="s">
        <v>601</v>
      </c>
      <c r="B42" s="259">
        <v>2</v>
      </c>
      <c r="C42" s="259">
        <v>18</v>
      </c>
      <c r="D42" s="330">
        <f t="shared" si="2"/>
        <v>36</v>
      </c>
    </row>
    <row r="43" spans="1:4" s="329" customFormat="1" x14ac:dyDescent="0.25">
      <c r="A43" s="259"/>
      <c r="B43" s="259"/>
      <c r="C43" s="259"/>
      <c r="D43" s="330">
        <f t="shared" si="2"/>
        <v>0</v>
      </c>
    </row>
    <row r="44" spans="1:4" s="329" customFormat="1" x14ac:dyDescent="0.25">
      <c r="A44" s="259" t="s">
        <v>613</v>
      </c>
      <c r="B44" s="259">
        <v>1</v>
      </c>
      <c r="C44" s="259">
        <v>300</v>
      </c>
      <c r="D44" s="330">
        <f t="shared" si="2"/>
        <v>300</v>
      </c>
    </row>
    <row r="45" spans="1:4" s="329" customFormat="1" x14ac:dyDescent="0.25">
      <c r="A45" s="259" t="s">
        <v>611</v>
      </c>
      <c r="B45" s="259">
        <v>5</v>
      </c>
      <c r="C45" s="259">
        <v>10</v>
      </c>
      <c r="D45" s="330">
        <f t="shared" si="2"/>
        <v>50</v>
      </c>
    </row>
    <row r="46" spans="1:4" s="329" customFormat="1" x14ac:dyDescent="0.25">
      <c r="A46" s="259" t="s">
        <v>610</v>
      </c>
      <c r="B46" s="259">
        <v>1</v>
      </c>
      <c r="C46" s="259">
        <v>218</v>
      </c>
      <c r="D46" s="330">
        <f t="shared" si="2"/>
        <v>218</v>
      </c>
    </row>
    <row r="47" spans="1:4" s="329" customFormat="1" x14ac:dyDescent="0.25">
      <c r="A47" s="259"/>
      <c r="B47" s="259"/>
      <c r="C47" s="259"/>
      <c r="D47" s="330">
        <f t="shared" si="2"/>
        <v>0</v>
      </c>
    </row>
    <row r="48" spans="1:4" s="329" customFormat="1" x14ac:dyDescent="0.25">
      <c r="A48" s="259" t="s">
        <v>612</v>
      </c>
      <c r="B48" s="259"/>
      <c r="C48" s="259"/>
      <c r="D48" s="330">
        <f t="shared" si="2"/>
        <v>0</v>
      </c>
    </row>
    <row r="49" spans="1:4" s="329" customFormat="1" x14ac:dyDescent="0.25">
      <c r="A49" s="259"/>
      <c r="B49" s="259"/>
      <c r="C49" s="259"/>
      <c r="D49" s="330">
        <f t="shared" si="2"/>
        <v>0</v>
      </c>
    </row>
    <row r="50" spans="1:4" s="329" customFormat="1" x14ac:dyDescent="0.25">
      <c r="A50" s="259"/>
      <c r="B50" s="259"/>
      <c r="C50" s="259"/>
      <c r="D50" s="330">
        <f t="shared" si="2"/>
        <v>0</v>
      </c>
    </row>
    <row r="51" spans="1:4" s="329" customFormat="1" x14ac:dyDescent="0.25">
      <c r="A51" s="259"/>
      <c r="B51" s="259"/>
      <c r="C51" s="259"/>
      <c r="D51" s="330">
        <f t="shared" si="2"/>
        <v>0</v>
      </c>
    </row>
    <row r="52" spans="1:4" s="329" customFormat="1" x14ac:dyDescent="0.25">
      <c r="A52" s="259"/>
      <c r="B52" s="259"/>
      <c r="C52" s="259"/>
      <c r="D52" s="330">
        <f t="shared" si="2"/>
        <v>0</v>
      </c>
    </row>
    <row r="53" spans="1:4" s="329" customFormat="1" x14ac:dyDescent="0.25">
      <c r="A53" s="259"/>
      <c r="B53" s="259"/>
      <c r="C53" s="259"/>
      <c r="D53" s="330">
        <f t="shared" si="2"/>
        <v>0</v>
      </c>
    </row>
    <row r="54" spans="1:4" s="329" customFormat="1" x14ac:dyDescent="0.25">
      <c r="A54" s="259"/>
      <c r="B54" s="259"/>
      <c r="C54" s="259"/>
      <c r="D54" s="330">
        <f t="shared" si="2"/>
        <v>0</v>
      </c>
    </row>
    <row r="55" spans="1:4" s="329" customFormat="1" x14ac:dyDescent="0.25">
      <c r="A55" s="259"/>
      <c r="B55" s="259"/>
      <c r="C55" s="259"/>
      <c r="D55" s="330">
        <f t="shared" si="2"/>
        <v>0</v>
      </c>
    </row>
    <row r="56" spans="1:4" s="329" customFormat="1" x14ac:dyDescent="0.25">
      <c r="A56" s="259"/>
      <c r="B56" s="259"/>
      <c r="C56" s="259"/>
      <c r="D56" s="330">
        <f t="shared" si="2"/>
        <v>0</v>
      </c>
    </row>
    <row r="57" spans="1:4" s="329" customFormat="1" x14ac:dyDescent="0.25">
      <c r="A57" s="259"/>
      <c r="B57" s="259"/>
      <c r="C57" s="259"/>
      <c r="D57" s="330">
        <f t="shared" si="2"/>
        <v>0</v>
      </c>
    </row>
    <row r="58" spans="1:4" s="329" customFormat="1" x14ac:dyDescent="0.25">
      <c r="A58" s="259"/>
      <c r="B58" s="259"/>
      <c r="C58" s="259"/>
      <c r="D58" s="330">
        <f t="shared" si="2"/>
        <v>0</v>
      </c>
    </row>
    <row r="59" spans="1:4" s="329" customFormat="1" x14ac:dyDescent="0.25">
      <c r="A59" s="259"/>
      <c r="B59" s="259"/>
      <c r="C59" s="259"/>
      <c r="D59" s="330">
        <f t="shared" si="2"/>
        <v>0</v>
      </c>
    </row>
    <row r="60" spans="1:4" x14ac:dyDescent="0.25">
      <c r="A60" s="259"/>
      <c r="B60" s="259"/>
      <c r="C60" s="259"/>
      <c r="D60" s="4">
        <f t="shared" si="2"/>
        <v>0</v>
      </c>
    </row>
    <row r="61" spans="1:4" x14ac:dyDescent="0.25">
      <c r="A61" s="259"/>
      <c r="B61" s="259"/>
      <c r="C61" s="259"/>
      <c r="D61" s="4">
        <f t="shared" si="2"/>
        <v>0</v>
      </c>
    </row>
    <row r="62" spans="1:4" x14ac:dyDescent="0.25">
      <c r="A62" s="259"/>
      <c r="B62" s="259"/>
      <c r="C62" s="259"/>
      <c r="D62" s="4">
        <f t="shared" si="2"/>
        <v>0</v>
      </c>
    </row>
    <row r="63" spans="1:4" x14ac:dyDescent="0.25">
      <c r="A63" s="259"/>
      <c r="B63" s="259"/>
      <c r="C63" s="259"/>
      <c r="D63" s="4">
        <f t="shared" si="2"/>
        <v>0</v>
      </c>
    </row>
    <row r="64" spans="1:4" x14ac:dyDescent="0.25">
      <c r="A64" s="259"/>
      <c r="B64" s="259"/>
      <c r="C64" s="259"/>
      <c r="D64" s="4">
        <f t="shared" si="2"/>
        <v>0</v>
      </c>
    </row>
    <row r="65" spans="1:4" s="329" customFormat="1" x14ac:dyDescent="0.25">
      <c r="A65" s="259"/>
      <c r="B65" s="259"/>
      <c r="C65" s="259"/>
      <c r="D65" s="330">
        <f t="shared" si="2"/>
        <v>0</v>
      </c>
    </row>
    <row r="66" spans="1:4" s="329" customFormat="1" x14ac:dyDescent="0.25">
      <c r="A66" s="259"/>
      <c r="B66" s="259"/>
      <c r="C66" s="259"/>
      <c r="D66" s="330">
        <f t="shared" si="2"/>
        <v>0</v>
      </c>
    </row>
    <row r="67" spans="1:4" x14ac:dyDescent="0.25">
      <c r="A67" s="259"/>
      <c r="B67" s="259"/>
      <c r="C67" s="259"/>
      <c r="D67" s="4">
        <f t="shared" si="2"/>
        <v>0</v>
      </c>
    </row>
    <row r="68" spans="1:4" x14ac:dyDescent="0.25">
      <c r="A68" s="259"/>
      <c r="B68" s="259"/>
      <c r="C68" s="259"/>
      <c r="D68" s="4">
        <f t="shared" si="2"/>
        <v>0</v>
      </c>
    </row>
    <row r="69" spans="1:4" x14ac:dyDescent="0.25">
      <c r="A69" s="259"/>
      <c r="B69" s="259"/>
      <c r="C69" s="259"/>
      <c r="D69" s="4">
        <f t="shared" si="2"/>
        <v>0</v>
      </c>
    </row>
    <row r="70" spans="1:4" x14ac:dyDescent="0.25">
      <c r="A70" s="259"/>
      <c r="B70" s="259"/>
      <c r="C70" s="259"/>
      <c r="D70" s="4">
        <f t="shared" si="2"/>
        <v>0</v>
      </c>
    </row>
    <row r="71" spans="1:4" x14ac:dyDescent="0.25">
      <c r="A71" s="259"/>
      <c r="B71" s="259"/>
      <c r="C71" s="259"/>
      <c r="D71" s="4">
        <f t="shared" si="2"/>
        <v>0</v>
      </c>
    </row>
    <row r="72" spans="1:4" x14ac:dyDescent="0.25">
      <c r="A72" s="259"/>
      <c r="B72" s="259"/>
      <c r="C72" s="259"/>
      <c r="D72" s="4">
        <f t="shared" si="2"/>
        <v>0</v>
      </c>
    </row>
    <row r="73" spans="1:4" x14ac:dyDescent="0.25">
      <c r="A73" s="259"/>
      <c r="B73" s="259"/>
      <c r="C73" s="259"/>
      <c r="D73" s="4">
        <f t="shared" si="2"/>
        <v>0</v>
      </c>
    </row>
    <row r="74" spans="1:4" x14ac:dyDescent="0.25">
      <c r="A74" s="259"/>
      <c r="B74" s="259"/>
      <c r="C74" s="259"/>
      <c r="D74" s="4">
        <f t="shared" si="2"/>
        <v>0</v>
      </c>
    </row>
    <row r="75" spans="1:4" x14ac:dyDescent="0.25">
      <c r="A75" s="259"/>
      <c r="B75" s="259"/>
      <c r="C75" s="259"/>
      <c r="D75" s="4">
        <f t="shared" si="2"/>
        <v>0</v>
      </c>
    </row>
    <row r="76" spans="1:4" s="44" customFormat="1" ht="12.75" x14ac:dyDescent="0.2">
      <c r="A76" s="64" t="s">
        <v>300</v>
      </c>
      <c r="B76" s="64"/>
      <c r="C76" s="64"/>
      <c r="D76" s="64">
        <f>SUM(D35:D75)</f>
        <v>2822</v>
      </c>
    </row>
    <row r="77" spans="1:4" ht="15.75" x14ac:dyDescent="0.25">
      <c r="A77" s="62" t="s">
        <v>301</v>
      </c>
      <c r="B77" s="3"/>
      <c r="C77" s="3"/>
      <c r="D77" s="62">
        <f>D19+D32+D76</f>
        <v>2822</v>
      </c>
    </row>
  </sheetData>
  <sheetProtection password="EEDE"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4"/>
  <sheetViews>
    <sheetView topLeftCell="A10" zoomScaleNormal="100" workbookViewId="0">
      <selection activeCell="E13" sqref="E13"/>
    </sheetView>
  </sheetViews>
  <sheetFormatPr defaultRowHeight="15" x14ac:dyDescent="0.25"/>
  <cols>
    <col min="1" max="1" width="60.7109375" style="115" customWidth="1"/>
    <col min="2" max="2" width="15.7109375" style="81" customWidth="1"/>
    <col min="3" max="3" width="9.140625" style="39"/>
    <col min="4" max="4" width="60.7109375" style="115" customWidth="1"/>
    <col min="5" max="5" width="15.7109375" style="39" customWidth="1"/>
    <col min="6" max="16384" width="9.140625" style="39"/>
  </cols>
  <sheetData>
    <row r="1" spans="1:6" x14ac:dyDescent="0.25">
      <c r="A1" s="116"/>
      <c r="B1" s="155"/>
      <c r="C1" s="25"/>
      <c r="D1" s="116"/>
      <c r="E1" s="25"/>
    </row>
    <row r="2" spans="1:6" x14ac:dyDescent="0.25">
      <c r="A2" s="116"/>
      <c r="B2" s="155"/>
      <c r="C2" s="25"/>
      <c r="D2" s="116"/>
      <c r="E2" s="25"/>
    </row>
    <row r="3" spans="1:6" x14ac:dyDescent="0.25">
      <c r="A3" s="116"/>
      <c r="B3" s="155"/>
      <c r="C3" s="25"/>
      <c r="D3" s="116"/>
      <c r="E3" s="25"/>
    </row>
    <row r="4" spans="1:6" x14ac:dyDescent="0.25">
      <c r="A4" s="116"/>
      <c r="B4" s="155"/>
      <c r="C4" s="25"/>
      <c r="D4" s="116"/>
      <c r="E4" s="25"/>
    </row>
    <row r="5" spans="1:6" x14ac:dyDescent="0.25">
      <c r="A5" s="116"/>
      <c r="B5" s="155"/>
      <c r="C5" s="25"/>
      <c r="D5" s="116"/>
      <c r="E5" s="25"/>
    </row>
    <row r="6" spans="1:6" x14ac:dyDescent="0.25">
      <c r="A6" s="116"/>
      <c r="B6" s="155"/>
      <c r="C6" s="25"/>
      <c r="D6" s="116"/>
      <c r="E6" s="25"/>
    </row>
    <row r="7" spans="1:6" s="105" customFormat="1" ht="23.25" x14ac:dyDescent="0.35">
      <c r="A7" s="195" t="s">
        <v>397</v>
      </c>
      <c r="B7" s="194" t="s">
        <v>408</v>
      </c>
      <c r="D7" s="195" t="s">
        <v>398</v>
      </c>
      <c r="E7" s="194" t="s">
        <v>408</v>
      </c>
    </row>
    <row r="8" spans="1:6" s="105" customFormat="1" ht="15" customHeight="1" x14ac:dyDescent="0.25">
      <c r="A8" s="199" t="s">
        <v>592</v>
      </c>
      <c r="B8" s="198"/>
      <c r="D8" s="199" t="s">
        <v>437</v>
      </c>
      <c r="E8" s="198"/>
    </row>
    <row r="9" spans="1:6" ht="15.75" x14ac:dyDescent="0.25">
      <c r="A9" s="320" t="str">
        <f>'Rekenblad UP V'!A8</f>
        <v>verg.verlening milieu bij industriele IPPC inrichtingen</v>
      </c>
      <c r="B9" s="4">
        <f>'Rekenblad UP V'!D19</f>
        <v>33.520000000000003</v>
      </c>
      <c r="D9" s="199" t="s">
        <v>443</v>
      </c>
      <c r="E9" s="198"/>
    </row>
    <row r="10" spans="1:6" x14ac:dyDescent="0.25">
      <c r="A10" s="320" t="str">
        <f>'Rekenblad UP V'!A21</f>
        <v>verg.verlening milieu bij agrarische IPPC inrichtingen</v>
      </c>
      <c r="B10" s="4">
        <f>'Rekenblad UP V'!D32</f>
        <v>14.24</v>
      </c>
      <c r="D10" s="320" t="s">
        <v>439</v>
      </c>
      <c r="E10" s="261">
        <v>783</v>
      </c>
      <c r="F10" s="203" t="s">
        <v>557</v>
      </c>
    </row>
    <row r="11" spans="1:6" ht="30" x14ac:dyDescent="0.25">
      <c r="A11" s="320" t="str">
        <f>'Rekenblad UP V'!A34</f>
        <v>vergunningverlening milieu bij overige vergunningsplichtige inrichtingen</v>
      </c>
      <c r="B11" s="4">
        <f>'Rekenblad UP V'!D47</f>
        <v>173.88</v>
      </c>
      <c r="D11" s="320" t="s">
        <v>440</v>
      </c>
      <c r="E11" s="261">
        <v>1159</v>
      </c>
    </row>
    <row r="12" spans="1:6" ht="15" customHeight="1" x14ac:dyDescent="0.25">
      <c r="A12" s="320" t="str">
        <f>'Rekenblad UP V'!A49</f>
        <v>Verg. verlening milieu bij niet-verg. inrichtingen</v>
      </c>
      <c r="B12" s="4">
        <f>'Rekenblad UP V'!D56</f>
        <v>275</v>
      </c>
      <c r="D12" s="320" t="s">
        <v>441</v>
      </c>
      <c r="E12" s="261">
        <v>644</v>
      </c>
    </row>
    <row r="13" spans="1:6" x14ac:dyDescent="0.25">
      <c r="A13" s="320" t="str">
        <f>'Rekenblad UP V'!A58</f>
        <v>Vergunningen grondstromen, bouwstoffen en bodem</v>
      </c>
      <c r="B13" s="4">
        <f>'Rekenblad UP V'!D64</f>
        <v>180</v>
      </c>
      <c r="D13" s="320" t="s">
        <v>442</v>
      </c>
      <c r="E13" s="261">
        <v>1920</v>
      </c>
    </row>
    <row r="14" spans="1:6" x14ac:dyDescent="0.25">
      <c r="A14" s="320" t="str">
        <f>'Rekenblad UP V'!A66</f>
        <v>Specialistisch advies (externe) veiligheid</v>
      </c>
      <c r="B14" s="4">
        <f>'Rekenblad UP V'!D80</f>
        <v>1209</v>
      </c>
      <c r="D14" s="320" t="s">
        <v>431</v>
      </c>
      <c r="E14" s="261">
        <v>0</v>
      </c>
    </row>
    <row r="15" spans="1:6" x14ac:dyDescent="0.25">
      <c r="A15" s="320" t="str">
        <f>'Rekenblad UP V'!A82</f>
        <v>Specialistisch advies afval</v>
      </c>
      <c r="B15" s="4">
        <f>'Rekenblad UP V'!D83</f>
        <v>0</v>
      </c>
      <c r="D15" s="320" t="s">
        <v>432</v>
      </c>
      <c r="E15" s="261">
        <v>0</v>
      </c>
    </row>
    <row r="16" spans="1:6" x14ac:dyDescent="0.25">
      <c r="A16" s="320" t="str">
        <f>'Rekenblad UP V'!A86</f>
        <v>Specialistisch advies afvalwater</v>
      </c>
      <c r="B16" s="4">
        <f>'Rekenblad UP V'!D87</f>
        <v>0</v>
      </c>
      <c r="D16" s="320" t="s">
        <v>433</v>
      </c>
      <c r="E16" s="261">
        <v>2291</v>
      </c>
    </row>
    <row r="17" spans="1:5" x14ac:dyDescent="0.25">
      <c r="A17" s="320" t="str">
        <f>'Rekenblad UP V'!A90</f>
        <v>Bodem, bouwstoffen en water</v>
      </c>
      <c r="B17" s="4">
        <f>'Rekenblad UP V'!D95</f>
        <v>1055</v>
      </c>
      <c r="D17" s="320" t="s">
        <v>434</v>
      </c>
      <c r="E17" s="261">
        <v>0</v>
      </c>
    </row>
    <row r="18" spans="1:5" x14ac:dyDescent="0.25">
      <c r="A18" s="320" t="str">
        <f>'Rekenblad UP V'!A97</f>
        <v>Specialistisch advies geluid en trillingen</v>
      </c>
      <c r="B18" s="4">
        <f>'Rekenblad UP V'!D102</f>
        <v>0</v>
      </c>
      <c r="D18" s="320" t="s">
        <v>435</v>
      </c>
      <c r="E18" s="261">
        <v>0</v>
      </c>
    </row>
    <row r="19" spans="1:5" x14ac:dyDescent="0.25">
      <c r="A19" s="320" t="str">
        <f>'Rekenblad UP V'!A104</f>
        <v>Specialistisch advies luchtkwaliteit (lucht en geur)</v>
      </c>
      <c r="B19" s="4">
        <f>'Rekenblad UP V'!D108</f>
        <v>208</v>
      </c>
      <c r="D19" s="320" t="s">
        <v>436</v>
      </c>
      <c r="E19" s="261">
        <v>0</v>
      </c>
    </row>
    <row r="20" spans="1:5" ht="15" customHeight="1" x14ac:dyDescent="0.25">
      <c r="A20" s="320" t="str">
        <f>'Rekenblad UP V'!A110</f>
        <v>Specialistisch advies ecologie (groene wetten)</v>
      </c>
      <c r="B20" s="4">
        <f>'Rekenblad UP V'!D111</f>
        <v>0</v>
      </c>
      <c r="D20" s="199" t="s">
        <v>444</v>
      </c>
      <c r="E20" s="198"/>
    </row>
    <row r="21" spans="1:5" ht="30" x14ac:dyDescent="0.25">
      <c r="A21" s="320" t="str">
        <f>'Rekenblad UP V'!A114</f>
        <v>Specialistisch advies energie en klimaat</v>
      </c>
      <c r="B21" s="4">
        <f>'Rekenblad UP V'!D115</f>
        <v>50</v>
      </c>
      <c r="D21" s="320" t="s">
        <v>438</v>
      </c>
      <c r="E21" s="261">
        <v>531</v>
      </c>
    </row>
    <row r="22" spans="1:5" ht="15" customHeight="1" x14ac:dyDescent="0.25">
      <c r="A22" s="320" t="str">
        <f>'Rekenblad UP V'!A118</f>
        <v>Milieuadvies ruimtelijke plannen</v>
      </c>
      <c r="B22" s="4">
        <f>'Rekenblad UP V'!D124</f>
        <v>1150</v>
      </c>
      <c r="D22" s="320" t="s">
        <v>445</v>
      </c>
      <c r="E22" s="261">
        <v>1298</v>
      </c>
    </row>
    <row r="23" spans="1:5" ht="30" x14ac:dyDescent="0.25">
      <c r="A23" s="320" t="str">
        <f>'Rekenblad UP T'!A134</f>
        <v>Handhavingscontroles (in het kader van bestuursrechtelijke handhavingstrajecten)</v>
      </c>
      <c r="B23" s="330">
        <f>'Rekenblad UP T'!G135</f>
        <v>0</v>
      </c>
      <c r="D23" s="320" t="s">
        <v>447</v>
      </c>
      <c r="E23" s="261">
        <v>0</v>
      </c>
    </row>
    <row r="24" spans="1:5" x14ac:dyDescent="0.25">
      <c r="A24" s="320" t="str">
        <f>'Rekenblad UP V'!A128</f>
        <v>Vergunningverlening bouw (complex)</v>
      </c>
      <c r="B24" s="4">
        <f>'Rekenblad UP V'!D143</f>
        <v>1393.8</v>
      </c>
      <c r="D24" s="320" t="s">
        <v>446</v>
      </c>
      <c r="E24" s="261">
        <v>2400</v>
      </c>
    </row>
    <row r="25" spans="1:5" ht="15" customHeight="1" x14ac:dyDescent="0.25">
      <c r="A25" s="320" t="str">
        <f>'Rekenblad UP V'!A145</f>
        <v>Vergunningverlening bouw (eenvoudig)</v>
      </c>
      <c r="B25" s="4">
        <f>'Rekenblad UP V'!D154</f>
        <v>1169</v>
      </c>
      <c r="D25" s="320" t="s">
        <v>448</v>
      </c>
      <c r="E25" s="261">
        <v>0</v>
      </c>
    </row>
    <row r="26" spans="1:5" x14ac:dyDescent="0.25">
      <c r="A26" s="320" t="str">
        <f>'Rekenblad UP V'!A156</f>
        <v>Specialistisch advies bouwfysica</v>
      </c>
      <c r="B26" s="4">
        <f>'Rekenblad UP V'!D157</f>
        <v>0</v>
      </c>
      <c r="D26" s="320" t="s">
        <v>449</v>
      </c>
      <c r="E26" s="261">
        <v>0</v>
      </c>
    </row>
    <row r="27" spans="1:5" x14ac:dyDescent="0.25">
      <c r="A27" s="320" t="str">
        <f>'Rekenblad UP V'!A159</f>
        <v>Specialistisch advies brandveiligheid</v>
      </c>
      <c r="B27" s="4">
        <f>'Rekenblad UP V'!D160</f>
        <v>0</v>
      </c>
      <c r="D27" s="320" t="s">
        <v>450</v>
      </c>
      <c r="E27" s="261">
        <v>0</v>
      </c>
    </row>
    <row r="28" spans="1:5" x14ac:dyDescent="0.25">
      <c r="A28" s="320" t="str">
        <f>'Rekenblad UP V'!A162</f>
        <v>Specialistisch advies constructieve veiligheid</v>
      </c>
      <c r="B28" s="4">
        <f>'Rekenblad UP V'!D163</f>
        <v>300</v>
      </c>
      <c r="D28" s="320" t="s">
        <v>451</v>
      </c>
      <c r="E28" s="261">
        <v>0</v>
      </c>
    </row>
    <row r="29" spans="1:5" x14ac:dyDescent="0.25">
      <c r="A29" s="320" t="str">
        <f>'Rekenblad UP V'!A165</f>
        <v>Specialistisch advies bouwakoestiek</v>
      </c>
      <c r="B29" s="4">
        <f>'Rekenblad UP V'!D166</f>
        <v>0</v>
      </c>
      <c r="D29" s="320" t="s">
        <v>452</v>
      </c>
      <c r="E29" s="261"/>
    </row>
    <row r="30" spans="1:5" x14ac:dyDescent="0.25">
      <c r="A30" s="320" t="str">
        <f>'Rekenblad UP V'!A168</f>
        <v>Specialistisch advies exploitatie en planeconomie</v>
      </c>
      <c r="B30" s="330">
        <f>'Rekenblad UP V'!D169</f>
        <v>0</v>
      </c>
      <c r="D30" s="320" t="s">
        <v>453</v>
      </c>
      <c r="E30" s="261">
        <v>50</v>
      </c>
    </row>
    <row r="31" spans="1:5" ht="15.75" x14ac:dyDescent="0.25">
      <c r="A31" s="320" t="str">
        <f>'Rekenblad UP V'!A171</f>
        <v>Specialistisch advies stedenbouw en inrichting openbare ruimte</v>
      </c>
      <c r="B31" s="330">
        <f>'Rekenblad UP V'!D172</f>
        <v>0</v>
      </c>
      <c r="D31" s="199" t="s">
        <v>454</v>
      </c>
      <c r="E31" s="202"/>
    </row>
    <row r="32" spans="1:5" x14ac:dyDescent="0.25">
      <c r="A32" s="320" t="str">
        <f>'Rekenblad UP V'!A174</f>
        <v>Advies vergunning aanleg (Wro)</v>
      </c>
      <c r="B32" s="4">
        <f>'Rekenblad UP V'!D175</f>
        <v>0</v>
      </c>
      <c r="D32" s="320" t="s">
        <v>455</v>
      </c>
      <c r="E32" s="261">
        <v>700</v>
      </c>
    </row>
    <row r="33" spans="1:5" ht="30" x14ac:dyDescent="0.25">
      <c r="A33" s="320" t="str">
        <f>'Rekenblad UP T'!A268</f>
        <v>Toezicht op overtredingen van bouw-, sloop- en/of bestemmingsplanvoorschriften</v>
      </c>
      <c r="B33" s="330" t="str">
        <f>'Rekenblad UP T'!G269</f>
        <v>--</v>
      </c>
      <c r="D33" s="320" t="s">
        <v>456</v>
      </c>
      <c r="E33" s="261">
        <v>1060</v>
      </c>
    </row>
    <row r="34" spans="1:5" ht="30" x14ac:dyDescent="0.25">
      <c r="A34" s="320" t="str">
        <f>'Rekenblad UP V'!A177</f>
        <v>Advies vergunning voor activiteiten binnen de WABO uit gemeentelijke verordeningen</v>
      </c>
      <c r="B34" s="4">
        <f>'Rekenblad UP V'!D178</f>
        <v>135</v>
      </c>
      <c r="D34" s="320" t="s">
        <v>457</v>
      </c>
      <c r="E34" s="261"/>
    </row>
    <row r="35" spans="1:5" x14ac:dyDescent="0.25">
      <c r="A35" s="320" t="str">
        <f>'Rekenblad UP V'!A180</f>
        <v>Advies cultuurhistorie</v>
      </c>
      <c r="B35" s="4">
        <f>'Rekenblad UP V'!D183</f>
        <v>1457</v>
      </c>
      <c r="D35" s="320" t="s">
        <v>458</v>
      </c>
      <c r="E35" s="261"/>
    </row>
    <row r="36" spans="1:5" x14ac:dyDescent="0.25">
      <c r="A36" s="320" t="str">
        <f>'Rekenblad UP V'!A186</f>
        <v>Juridisch advies bij vergunningverlening</v>
      </c>
      <c r="B36" s="4">
        <f>'Rekenblad UP V'!D190</f>
        <v>700</v>
      </c>
      <c r="D36" s="201"/>
      <c r="E36" s="202"/>
    </row>
    <row r="37" spans="1:5" x14ac:dyDescent="0.25">
      <c r="A37" s="320" t="str">
        <f>'Rekenblad UP V'!A196</f>
        <v>verg.verlening milieu bij industriele IPPC inrichtingen</v>
      </c>
      <c r="B37" s="4">
        <f>'Rekenblad UP V'!D203</f>
        <v>0</v>
      </c>
      <c r="D37" s="320" t="s">
        <v>459</v>
      </c>
      <c r="E37" s="261"/>
    </row>
    <row r="38" spans="1:5" ht="30" x14ac:dyDescent="0.25">
      <c r="A38" s="320" t="str">
        <f>'Rekenblad UP V'!A205</f>
        <v>verg.verlening milieu bij agrarische IPPC inrichtingen</v>
      </c>
      <c r="B38" s="4">
        <f>'Rekenblad UP V'!D212</f>
        <v>0</v>
      </c>
      <c r="D38" s="320" t="s">
        <v>476</v>
      </c>
      <c r="E38" s="261"/>
    </row>
    <row r="39" spans="1:5" ht="30" x14ac:dyDescent="0.25">
      <c r="A39" s="320" t="str">
        <f>'Rekenblad UP V'!A214</f>
        <v>vergunningverlening milieu bij overige vergunningsplichtige inrichtingen</v>
      </c>
      <c r="B39" s="4">
        <f>'Rekenblad UP V'!D221</f>
        <v>100</v>
      </c>
      <c r="D39" s="199" t="s">
        <v>460</v>
      </c>
      <c r="E39" s="202"/>
    </row>
    <row r="40" spans="1:5" x14ac:dyDescent="0.25">
      <c r="A40" s="320" t="str">
        <f>'Rekenblad UP V'!A223</f>
        <v>Verg. verlening milieu bij niet-verg. inrichtingen</v>
      </c>
      <c r="B40" s="4">
        <f>'Rekenblad UP V'!D226</f>
        <v>525</v>
      </c>
      <c r="D40" s="320" t="s">
        <v>461</v>
      </c>
      <c r="E40" s="261"/>
    </row>
    <row r="41" spans="1:5" x14ac:dyDescent="0.25">
      <c r="A41" s="320" t="str">
        <f>'Rekenblad UP V'!A228</f>
        <v>Vergunningen grondstromen, bouwstoffen en bodem</v>
      </c>
      <c r="B41" s="4">
        <f>'Rekenblad UP V'!D229</f>
        <v>0</v>
      </c>
      <c r="D41" s="320" t="s">
        <v>462</v>
      </c>
      <c r="E41" s="261"/>
    </row>
    <row r="42" spans="1:5" x14ac:dyDescent="0.25">
      <c r="A42" s="320" t="str">
        <f>'Rekenblad UP V'!A232</f>
        <v>Specialistisch advies geluid en trillingen</v>
      </c>
      <c r="B42" s="4">
        <f>'Rekenblad UP V'!D240</f>
        <v>1040</v>
      </c>
      <c r="D42" s="320" t="s">
        <v>135</v>
      </c>
      <c r="E42" s="261">
        <v>0</v>
      </c>
    </row>
    <row r="43" spans="1:5" x14ac:dyDescent="0.25">
      <c r="A43" s="320" t="str">
        <f>'Rekenblad UP V'!A242</f>
        <v>Specialistisch advies luchtkwaliteit (lucht en geur)</v>
      </c>
      <c r="B43" s="4">
        <f>'Rekenblad UP V'!D247</f>
        <v>0</v>
      </c>
      <c r="D43" s="320" t="s">
        <v>463</v>
      </c>
      <c r="E43" s="261"/>
    </row>
    <row r="44" spans="1:5" x14ac:dyDescent="0.25">
      <c r="A44" s="320" t="str">
        <f>'Rekenblad UP V'!A249</f>
        <v>Specialistisch advies ecologie (groene wetten)</v>
      </c>
      <c r="B44" s="4">
        <f>'Rekenblad UP V'!D252</f>
        <v>0</v>
      </c>
      <c r="D44" s="320" t="s">
        <v>464</v>
      </c>
      <c r="E44" s="261"/>
    </row>
    <row r="45" spans="1:5" ht="15.75" x14ac:dyDescent="0.25">
      <c r="A45" s="320" t="str">
        <f>'Rekenblad UP V'!A254</f>
        <v>Specialistisch advies energie en klimaat</v>
      </c>
      <c r="B45" s="4">
        <f>'Rekenblad UP V'!D255</f>
        <v>0</v>
      </c>
      <c r="D45" s="199" t="s">
        <v>465</v>
      </c>
      <c r="E45" s="202"/>
    </row>
    <row r="46" spans="1:5" x14ac:dyDescent="0.25">
      <c r="A46" s="320" t="str">
        <f>'Rekenblad UP V'!A258</f>
        <v>Milieuadvies bij ruimtelijke plannen</v>
      </c>
      <c r="B46" s="4">
        <f>'Rekenblad UP V'!D264</f>
        <v>0</v>
      </c>
      <c r="D46" s="320" t="s">
        <v>466</v>
      </c>
      <c r="E46" s="261"/>
    </row>
    <row r="47" spans="1:5" x14ac:dyDescent="0.25">
      <c r="A47" s="320" t="str">
        <f>'Rekenblad UP V'!A267</f>
        <v>Specialistisch advies brandveiligheid</v>
      </c>
      <c r="B47" s="4">
        <f>'Rekenblad UP V'!D268</f>
        <v>0</v>
      </c>
      <c r="D47" s="320" t="s">
        <v>467</v>
      </c>
      <c r="E47" s="261">
        <v>2140</v>
      </c>
    </row>
    <row r="48" spans="1:5" x14ac:dyDescent="0.25">
      <c r="A48" s="320" t="str">
        <f>'Rekenblad UP V'!A270</f>
        <v>Meldingen sloop en asbest</v>
      </c>
      <c r="B48" s="4">
        <f>'Rekenblad UP V'!D271</f>
        <v>475</v>
      </c>
      <c r="D48" s="320" t="s">
        <v>127</v>
      </c>
      <c r="E48" s="261">
        <v>1209</v>
      </c>
    </row>
    <row r="49" spans="1:5" x14ac:dyDescent="0.25">
      <c r="A49" s="320" t="str">
        <f>'Rekenblad UP V'!A274</f>
        <v>Intake</v>
      </c>
      <c r="B49" s="4">
        <f>'Rekenblad UP V'!D278</f>
        <v>0</v>
      </c>
      <c r="D49" s="320" t="s">
        <v>132</v>
      </c>
      <c r="E49" s="261">
        <v>2420</v>
      </c>
    </row>
    <row r="50" spans="1:5" x14ac:dyDescent="0.25">
      <c r="A50" s="320" t="str">
        <f>'Rekenblad UP V'!A280</f>
        <v>Casemanagement</v>
      </c>
      <c r="B50" s="4">
        <f>'Rekenblad UP V'!D283</f>
        <v>1947</v>
      </c>
      <c r="D50" s="320" t="s">
        <v>468</v>
      </c>
      <c r="E50" s="261"/>
    </row>
    <row r="51" spans="1:5" x14ac:dyDescent="0.25">
      <c r="A51" s="320" t="str">
        <f>'Rekenblad UP V'!A285</f>
        <v>Besluitvorming beschikking vergunning</v>
      </c>
      <c r="B51" s="4">
        <f>'Rekenblad UP V'!D286</f>
        <v>0</v>
      </c>
      <c r="D51" s="320" t="s">
        <v>328</v>
      </c>
      <c r="E51" s="261"/>
    </row>
    <row r="52" spans="1:5" ht="31.5" x14ac:dyDescent="0.25">
      <c r="A52" s="320" t="str">
        <f>'Rekenblad UP V'!A288</f>
        <v>Publicatie en ter inzage legging</v>
      </c>
      <c r="B52" s="4">
        <f>'Rekenblad UP V'!D289</f>
        <v>0</v>
      </c>
      <c r="D52" s="199" t="s">
        <v>469</v>
      </c>
      <c r="E52" s="202"/>
    </row>
    <row r="53" spans="1:5" x14ac:dyDescent="0.25">
      <c r="A53" s="320" t="str">
        <f>'Rekenblad UP V'!A296</f>
        <v>APV</v>
      </c>
      <c r="B53" s="4">
        <f>'Rekenblad UP V'!D318</f>
        <v>4</v>
      </c>
      <c r="D53" s="320" t="s">
        <v>470</v>
      </c>
      <c r="E53" s="261"/>
    </row>
    <row r="54" spans="1:5" x14ac:dyDescent="0.25">
      <c r="A54" s="320" t="str">
        <f>'Rekenblad UP V'!A319</f>
        <v>Afvalstoffenverordening</v>
      </c>
      <c r="B54" s="4">
        <f>'Rekenblad UP V'!D325</f>
        <v>0</v>
      </c>
      <c r="D54" s="320" t="s">
        <v>471</v>
      </c>
      <c r="E54" s="261"/>
    </row>
    <row r="55" spans="1:5" x14ac:dyDescent="0.25">
      <c r="A55" s="320" t="str">
        <f>'Rekenblad UP V'!A326</f>
        <v>Verkeer</v>
      </c>
      <c r="B55" s="4">
        <f>'Rekenblad UP V'!D333</f>
        <v>0</v>
      </c>
      <c r="D55" s="320" t="s">
        <v>472</v>
      </c>
      <c r="E55" s="261">
        <v>1400</v>
      </c>
    </row>
    <row r="56" spans="1:5" ht="15.75" x14ac:dyDescent="0.25">
      <c r="A56" s="320" t="str">
        <f>'Rekenblad UP V'!A334</f>
        <v>Winkeltijdenwet</v>
      </c>
      <c r="B56" s="4">
        <f>'Rekenblad UP V'!D338</f>
        <v>0</v>
      </c>
      <c r="D56" s="199" t="s">
        <v>473</v>
      </c>
      <c r="E56" s="202"/>
    </row>
    <row r="57" spans="1:5" x14ac:dyDescent="0.25">
      <c r="A57" s="320" t="str">
        <f>'Rekenblad UP V'!A339</f>
        <v>Brandveiligheidsverordening</v>
      </c>
      <c r="B57" s="4">
        <f>'Rekenblad UP V'!D342</f>
        <v>0</v>
      </c>
      <c r="D57" s="320" t="s">
        <v>474</v>
      </c>
      <c r="E57" s="261"/>
    </row>
    <row r="58" spans="1:5" x14ac:dyDescent="0.25">
      <c r="A58" s="320" t="str">
        <f>'Rekenblad UP V'!A343</f>
        <v>Wet op de kansspelen</v>
      </c>
      <c r="B58" s="4">
        <f>'Rekenblad UP V'!D348</f>
        <v>0</v>
      </c>
      <c r="D58" s="320" t="s">
        <v>475</v>
      </c>
      <c r="E58" s="261"/>
    </row>
    <row r="59" spans="1:5" x14ac:dyDescent="0.25">
      <c r="A59" s="320" t="str">
        <f>'Rekenblad UP V'!A349</f>
        <v>Drank- en horecawet</v>
      </c>
      <c r="B59" s="4">
        <f>'Rekenblad UP V'!D357</f>
        <v>0</v>
      </c>
      <c r="D59" s="320" t="s">
        <v>477</v>
      </c>
      <c r="E59" s="261"/>
    </row>
    <row r="60" spans="1:5" x14ac:dyDescent="0.25">
      <c r="A60" s="320" t="str">
        <f>'Rekenblad UP V'!A358</f>
        <v>Weekmarkten</v>
      </c>
      <c r="B60" s="4">
        <f>'Rekenblad UP V'!D365</f>
        <v>0</v>
      </c>
      <c r="D60" s="320" t="s">
        <v>478</v>
      </c>
      <c r="E60" s="261"/>
    </row>
    <row r="61" spans="1:5" x14ac:dyDescent="0.25">
      <c r="A61" s="320" t="str">
        <f>'Rekenblad UP V'!A366</f>
        <v>Kermissen</v>
      </c>
      <c r="B61" s="4">
        <f>'Rekenblad UP V'!D374</f>
        <v>0</v>
      </c>
      <c r="D61" s="320" t="s">
        <v>479</v>
      </c>
      <c r="E61" s="261"/>
    </row>
    <row r="62" spans="1:5" ht="15.75" x14ac:dyDescent="0.25">
      <c r="A62" s="200" t="s">
        <v>593</v>
      </c>
      <c r="B62" s="197"/>
      <c r="D62" s="270"/>
      <c r="E62" s="261"/>
    </row>
    <row r="63" spans="1:5" x14ac:dyDescent="0.25">
      <c r="A63" s="320" t="str">
        <f>'Rekenblad UP T'!A10</f>
        <v>Toezicht milieu bij industriele IPPC inrichtingen</v>
      </c>
      <c r="B63" s="4">
        <f>'Rekenblad UP T'!G19</f>
        <v>54</v>
      </c>
      <c r="D63" s="270"/>
      <c r="E63" s="261"/>
    </row>
    <row r="64" spans="1:5" x14ac:dyDescent="0.25">
      <c r="A64" s="320" t="str">
        <f>'Rekenblad UP T'!A21</f>
        <v>Toezicht milieu bij agrarische IPPC inrichtingen</v>
      </c>
      <c r="B64" s="4">
        <f>'Rekenblad UP T'!G26</f>
        <v>10.23</v>
      </c>
      <c r="D64" s="270"/>
      <c r="E64" s="261"/>
    </row>
    <row r="65" spans="1:5" x14ac:dyDescent="0.25">
      <c r="A65" s="320" t="str">
        <f>'Rekenblad UP T'!A28</f>
        <v>Toezicht milieu bij overige verg.plichtige inr.</v>
      </c>
      <c r="B65" s="4">
        <f>'Rekenblad UP T'!G65</f>
        <v>201.02</v>
      </c>
      <c r="D65" s="270"/>
      <c r="E65" s="261"/>
    </row>
    <row r="66" spans="1:5" x14ac:dyDescent="0.25">
      <c r="A66" s="320" t="str">
        <f>'Rekenblad UP T'!A67</f>
        <v>Toezicht bij niet verg.plichtige inrichtingen</v>
      </c>
      <c r="B66" s="4">
        <f>'Rekenblad UP T'!G104</f>
        <v>2029.8150000000003</v>
      </c>
      <c r="D66" s="270"/>
      <c r="E66" s="261"/>
    </row>
    <row r="67" spans="1:5" x14ac:dyDescent="0.25">
      <c r="A67" s="320" t="str">
        <f>'Rekenblad UP T'!A106</f>
        <v>Milieutoezicht bij vergunningen volgens provinciale verordening</v>
      </c>
      <c r="B67" s="4">
        <f>'Rekenblad UP T'!G110</f>
        <v>0</v>
      </c>
      <c r="D67" s="270"/>
      <c r="E67" s="261"/>
    </row>
    <row r="68" spans="1:5" x14ac:dyDescent="0.25">
      <c r="A68" s="320" t="str">
        <f>'Rekenblad UP T'!A112</f>
        <v>Milieutoezicht bij stoffen en preparaten en GGO's</v>
      </c>
      <c r="B68" s="4">
        <f>'Rekenblad UP T'!G113</f>
        <v>0</v>
      </c>
      <c r="D68" s="270"/>
      <c r="E68" s="261"/>
    </row>
    <row r="69" spans="1:5" ht="30" x14ac:dyDescent="0.25">
      <c r="A69" s="320" t="str">
        <f>'Rekenblad UP T'!A115</f>
        <v>Milieutoezicht bij producten en toestellen</v>
      </c>
      <c r="B69" s="4">
        <f>'Rekenblad UP T'!G116</f>
        <v>5</v>
      </c>
      <c r="D69" s="270" t="s">
        <v>605</v>
      </c>
      <c r="E69" s="261"/>
    </row>
    <row r="70" spans="1:5" x14ac:dyDescent="0.25">
      <c r="A70" s="320" t="str">
        <f>'Rekenblad UP T'!A118</f>
        <v>Milieutoezicht bij opsporing en winning natuurlijke hulpbronnen</v>
      </c>
      <c r="B70" s="4" t="str">
        <f>'Rekenblad UP T'!G119</f>
        <v>--</v>
      </c>
      <c r="D70" s="270" t="s">
        <v>604</v>
      </c>
      <c r="E70" s="261">
        <v>45</v>
      </c>
    </row>
    <row r="71" spans="1:5" x14ac:dyDescent="0.25">
      <c r="A71" s="320" t="str">
        <f>'Rekenblad UP T'!A121</f>
        <v>Milieutoezicht bij werken en infrastructurele voorzieningen</v>
      </c>
      <c r="B71" s="4">
        <f>'Rekenblad UP T'!G122</f>
        <v>20</v>
      </c>
      <c r="D71" s="270" t="s">
        <v>596</v>
      </c>
      <c r="E71" s="261">
        <v>5</v>
      </c>
    </row>
    <row r="72" spans="1:5" x14ac:dyDescent="0.25">
      <c r="A72" s="320" t="str">
        <f>'Rekenblad UP T'!A124</f>
        <v>Milieutoezicht bij grondstromen, bouwstoffen en bodem</v>
      </c>
      <c r="B72" s="4">
        <f>'Rekenblad UP T'!G127</f>
        <v>70</v>
      </c>
      <c r="D72" s="270"/>
      <c r="E72" s="261"/>
    </row>
    <row r="73" spans="1:5" x14ac:dyDescent="0.25">
      <c r="A73" s="320" t="str">
        <f>'Rekenblad UP T'!A129</f>
        <v>Milieutoezicht opsporen milieucriminaliteit buitengebied</v>
      </c>
      <c r="B73" s="4">
        <f>'Rekenblad UP T'!G132</f>
        <v>50</v>
      </c>
      <c r="D73" s="270"/>
      <c r="E73" s="261"/>
    </row>
    <row r="74" spans="1:5" x14ac:dyDescent="0.25">
      <c r="A74" s="320" t="str">
        <f>'Rekenblad UP T'!A140</f>
        <v>Toezicht bouwen en RO (eenvoudig) - realisatiefase</v>
      </c>
      <c r="B74" s="4">
        <f>'Rekenblad UP T'!G146</f>
        <v>482.4</v>
      </c>
      <c r="D74" s="270"/>
      <c r="E74" s="261"/>
    </row>
    <row r="75" spans="1:5" x14ac:dyDescent="0.25">
      <c r="A75" s="320" t="str">
        <f>'Rekenblad UP T'!A147</f>
        <v>Toezicht bouwen en RO (complex) - realisatiefase</v>
      </c>
      <c r="B75" s="4">
        <f>'Rekenblad UP T'!G157</f>
        <v>1818</v>
      </c>
      <c r="D75" s="270"/>
      <c r="E75" s="261"/>
    </row>
    <row r="76" spans="1:5" x14ac:dyDescent="0.25">
      <c r="A76" s="320" t="str">
        <f>'Rekenblad UP T'!A158</f>
        <v>Toezicht gebruiksfase (bestaande bouw)</v>
      </c>
      <c r="B76" s="4">
        <f>'Rekenblad UP T'!G229</f>
        <v>0</v>
      </c>
      <c r="D76" s="270"/>
      <c r="E76" s="261"/>
    </row>
    <row r="77" spans="1:5" x14ac:dyDescent="0.25">
      <c r="A77" s="320" t="str">
        <f>'Rekenblad UP T'!A230</f>
        <v>Toezicht sloopfase (slopen hier invullen OF bij regel 255 e.v.)</v>
      </c>
      <c r="B77" s="4">
        <f>'Rekenblad UP T'!G237</f>
        <v>0</v>
      </c>
      <c r="D77" s="270"/>
      <c r="E77" s="261"/>
    </row>
    <row r="78" spans="1:5" x14ac:dyDescent="0.25">
      <c r="A78" s="320" t="str">
        <f>'Rekenblad UP T'!A239</f>
        <v>Specialistisch advies bouwfysica</v>
      </c>
      <c r="B78" s="4">
        <f>'Rekenblad UP T'!G240</f>
        <v>187</v>
      </c>
      <c r="D78" s="270" t="s">
        <v>603</v>
      </c>
      <c r="E78" s="261">
        <v>60</v>
      </c>
    </row>
    <row r="79" spans="1:5" x14ac:dyDescent="0.25">
      <c r="A79" s="320" t="str">
        <f>'Rekenblad UP T'!A242</f>
        <v>Specialistisch avies brandveiligheid</v>
      </c>
      <c r="B79" s="4">
        <f>'Rekenblad UP T'!G243</f>
        <v>0</v>
      </c>
      <c r="D79" s="270" t="s">
        <v>615</v>
      </c>
      <c r="E79" s="261">
        <v>50</v>
      </c>
    </row>
    <row r="80" spans="1:5" x14ac:dyDescent="0.25">
      <c r="A80" s="320" t="str">
        <f>'Rekenblad UP T'!A245</f>
        <v>Specialistisch avies constructieve veiligheid</v>
      </c>
      <c r="B80" s="4">
        <f>'Rekenblad UP T'!G246</f>
        <v>700</v>
      </c>
      <c r="D80" s="270" t="s">
        <v>606</v>
      </c>
      <c r="E80" s="261">
        <v>218</v>
      </c>
    </row>
    <row r="81" spans="1:5" x14ac:dyDescent="0.25">
      <c r="A81" s="320" t="str">
        <f>'Rekenblad UP T'!A248</f>
        <v>Specialistisch advies bouwakoestiek</v>
      </c>
      <c r="B81" s="4">
        <f>'Rekenblad UP T'!G249</f>
        <v>0</v>
      </c>
      <c r="D81" s="270"/>
      <c r="E81" s="261"/>
    </row>
    <row r="82" spans="1:5" x14ac:dyDescent="0.25">
      <c r="A82" s="320" t="str">
        <f>'Rekenblad UP T'!A251</f>
        <v>Specialistisch advies cultuurhistorie</v>
      </c>
      <c r="B82" s="4">
        <f>'Rekenblad UP T'!G252</f>
        <v>0</v>
      </c>
      <c r="D82" s="270"/>
      <c r="E82" s="261"/>
    </row>
    <row r="83" spans="1:5" ht="30" x14ac:dyDescent="0.25">
      <c r="A83" s="320" t="str">
        <f>'Rekenblad UP T'!A254</f>
        <v>Toezicht bij sloop en asbest (slopen hier invullen OF bij regel 231 e.v.)</v>
      </c>
      <c r="B83" s="4">
        <f>'Rekenblad UP T'!G259</f>
        <v>732.5</v>
      </c>
      <c r="D83" s="270"/>
      <c r="E83" s="261"/>
    </row>
    <row r="84" spans="1:5" x14ac:dyDescent="0.25">
      <c r="A84" s="320" t="str">
        <f>'Rekenblad UP T'!A261</f>
        <v>Toezicht bij aanleg (Wro)</v>
      </c>
      <c r="B84" s="4">
        <f>'Rekenblad UP T'!G266</f>
        <v>0</v>
      </c>
      <c r="D84" s="270" t="s">
        <v>607</v>
      </c>
      <c r="E84" s="261">
        <v>244</v>
      </c>
    </row>
    <row r="85" spans="1:5" ht="30" x14ac:dyDescent="0.25">
      <c r="A85" s="320" t="str">
        <f>'Rekenblad UP T'!A271</f>
        <v>Toezicht op activiteiten binnen de WABO uit gemeentelijke verordeningen</v>
      </c>
      <c r="B85" s="4">
        <f>'Rekenblad UP T'!G272</f>
        <v>30</v>
      </c>
      <c r="D85" s="270" t="s">
        <v>608</v>
      </c>
      <c r="E85" s="261">
        <v>364</v>
      </c>
    </row>
    <row r="86" spans="1:5" x14ac:dyDescent="0.25">
      <c r="A86" s="320" t="str">
        <f>'Rekenblad UP T'!A274</f>
        <v>Advies cultuurhistorie</v>
      </c>
      <c r="B86" s="4">
        <f>'Rekenblad UP T'!G275</f>
        <v>45</v>
      </c>
      <c r="D86" s="270" t="s">
        <v>609</v>
      </c>
      <c r="E86" s="261">
        <v>300</v>
      </c>
    </row>
    <row r="87" spans="1:5" x14ac:dyDescent="0.25">
      <c r="A87" s="320" t="str">
        <f>'Rekenblad UP T'!A277</f>
        <v>Advies na meldingen, klachten en ongewone voorvallen</v>
      </c>
      <c r="B87" s="4">
        <f>'Rekenblad UP T'!G278</f>
        <v>17.5</v>
      </c>
      <c r="D87" s="270"/>
      <c r="E87" s="261"/>
    </row>
    <row r="88" spans="1:5" x14ac:dyDescent="0.25">
      <c r="A88" s="320" t="str">
        <f>'Rekenblad UP T'!A285</f>
        <v>Advies na meldingen, klachten en ongewone voorvallen</v>
      </c>
      <c r="B88" s="4">
        <f>'Rekenblad UP T'!G290</f>
        <v>607</v>
      </c>
      <c r="D88" s="270"/>
      <c r="E88" s="261"/>
    </row>
    <row r="89" spans="1:5" x14ac:dyDescent="0.25">
      <c r="A89" s="320" t="str">
        <f>'Rekenblad UP T'!A292</f>
        <v>Intake</v>
      </c>
      <c r="B89" s="4">
        <f>'Rekenblad UP T'!G297</f>
        <v>0</v>
      </c>
      <c r="D89" s="270"/>
      <c r="E89" s="261"/>
    </row>
    <row r="90" spans="1:5" x14ac:dyDescent="0.25">
      <c r="A90" s="320" t="str">
        <f>'Rekenblad UP T'!A299</f>
        <v>Casemanagement</v>
      </c>
      <c r="B90" s="4">
        <f>'Rekenblad UP T'!G302</f>
        <v>330</v>
      </c>
      <c r="D90" s="270"/>
      <c r="E90" s="261"/>
    </row>
    <row r="91" spans="1:5" x14ac:dyDescent="0.25">
      <c r="A91" s="320" t="str">
        <f>'Rekenblad UP T'!A309</f>
        <v>Toezicht centrumgebieden</v>
      </c>
      <c r="B91" s="4">
        <f>'Rekenblad UP T'!G320</f>
        <v>0</v>
      </c>
      <c r="D91" s="270"/>
      <c r="E91" s="261"/>
    </row>
    <row r="92" spans="1:5" ht="30" x14ac:dyDescent="0.25">
      <c r="A92" s="320" t="str">
        <f>'Rekenblad UP T'!A321</f>
        <v>Toezicht agrarische gebieden met (hoge) landschappelijke waarde</v>
      </c>
      <c r="B92" s="4">
        <f>'Rekenblad UP T'!G330</f>
        <v>0</v>
      </c>
      <c r="D92" s="270"/>
      <c r="E92" s="261"/>
    </row>
    <row r="93" spans="1:5" x14ac:dyDescent="0.25">
      <c r="A93" s="320" t="str">
        <f>'Rekenblad UP T'!A331</f>
        <v>Toezicht natuur- en bosgebieden</v>
      </c>
      <c r="B93" s="4">
        <f>'Rekenblad UP T'!G340</f>
        <v>0</v>
      </c>
      <c r="D93" s="270"/>
      <c r="E93" s="261"/>
    </row>
    <row r="94" spans="1:5" x14ac:dyDescent="0.25">
      <c r="A94" s="320" t="str">
        <f>'Rekenblad UP T'!A341</f>
        <v>Toezicht woongebieden</v>
      </c>
      <c r="B94" s="4">
        <f>'Rekenblad UP T'!G351</f>
        <v>0</v>
      </c>
      <c r="D94" s="270"/>
      <c r="E94" s="261"/>
    </row>
    <row r="95" spans="1:5" x14ac:dyDescent="0.25">
      <c r="A95" s="320" t="str">
        <f>'Rekenblad UP T'!A352</f>
        <v>Toezicht dag- en verblijfsrecreatiegebieden</v>
      </c>
      <c r="B95" s="4">
        <f>'Rekenblad UP T'!G362</f>
        <v>0</v>
      </c>
      <c r="D95" s="270"/>
      <c r="E95" s="261"/>
    </row>
    <row r="96" spans="1:5" x14ac:dyDescent="0.25">
      <c r="A96" s="320" t="str">
        <f>'Rekenblad UP T'!A363</f>
        <v>Toezicht industrieterreinen</v>
      </c>
      <c r="B96" s="4">
        <f>'Rekenblad UP T'!G371</f>
        <v>0</v>
      </c>
      <c r="D96" s="270"/>
      <c r="E96" s="261"/>
    </row>
    <row r="97" spans="1:5" x14ac:dyDescent="0.25">
      <c r="A97" s="320" t="str">
        <f>'Rekenblad UP T'!A374</f>
        <v>Toezicht horeca en evenementen</v>
      </c>
      <c r="B97" s="4">
        <f>'Rekenblad UP T'!G384</f>
        <v>0</v>
      </c>
      <c r="D97" s="270"/>
      <c r="E97" s="261"/>
    </row>
    <row r="98" spans="1:5" x14ac:dyDescent="0.25">
      <c r="A98" s="320" t="str">
        <f>'Rekenblad UP T'!A385</f>
        <v>Toezicht groen</v>
      </c>
      <c r="B98" s="4">
        <f>'Rekenblad UP T'!G392</f>
        <v>50</v>
      </c>
      <c r="D98" s="270"/>
      <c r="E98" s="261"/>
    </row>
    <row r="99" spans="1:5" x14ac:dyDescent="0.25">
      <c r="A99" s="320" t="str">
        <f>'Rekenblad UP T'!A393</f>
        <v>Toezicht bodem</v>
      </c>
      <c r="B99" s="4">
        <f>'Rekenblad UP T'!G399</f>
        <v>0</v>
      </c>
      <c r="D99" s="270"/>
      <c r="E99" s="261"/>
    </row>
    <row r="100" spans="1:5" x14ac:dyDescent="0.25">
      <c r="A100" s="320" t="str">
        <f>'Rekenblad UP T'!A400</f>
        <v>Strafrechtelijk optreden/flankerend optreden</v>
      </c>
      <c r="B100" s="4">
        <f>'Rekenblad UP T'!G403</f>
        <v>0</v>
      </c>
      <c r="D100" s="270"/>
      <c r="E100" s="261"/>
    </row>
    <row r="101" spans="1:5" x14ac:dyDescent="0.25">
      <c r="A101" s="320" t="str">
        <f>'Rekenblad UP T'!A404</f>
        <v>Administratie Processen verbaal</v>
      </c>
      <c r="B101" s="4">
        <f>'Rekenblad UP T'!G409</f>
        <v>0</v>
      </c>
      <c r="D101" s="270"/>
      <c r="E101" s="261"/>
    </row>
    <row r="102" spans="1:5" ht="15.75" x14ac:dyDescent="0.25">
      <c r="A102" s="200" t="s">
        <v>424</v>
      </c>
      <c r="B102" s="197"/>
      <c r="D102" s="270"/>
      <c r="E102" s="261"/>
    </row>
    <row r="103" spans="1:5" x14ac:dyDescent="0.25">
      <c r="A103" s="320" t="str">
        <f>'Rekenblad UP J VTH'!A8</f>
        <v>Juridisch Vergunningverlening</v>
      </c>
      <c r="B103" s="4">
        <f>'Rekenblad UP J VTH'!D28</f>
        <v>0</v>
      </c>
      <c r="D103" s="270"/>
      <c r="E103" s="261"/>
    </row>
    <row r="104" spans="1:5" x14ac:dyDescent="0.25">
      <c r="A104" s="320" t="str">
        <f>'Rekenblad UP J VTH'!A29</f>
        <v>Juridisch Toezicht en Handhaving</v>
      </c>
      <c r="B104" s="4">
        <f>'Rekenblad UP J VTH'!D72</f>
        <v>0</v>
      </c>
      <c r="D104" s="270"/>
      <c r="E104" s="261"/>
    </row>
    <row r="105" spans="1:5" x14ac:dyDescent="0.25">
      <c r="A105" s="320" t="str">
        <f>'Rekenblad UP J VTH'!A73</f>
        <v>Overige (juridische) werkzaamheden</v>
      </c>
      <c r="B105" s="4">
        <f>'Rekenblad UP J VTH'!D82</f>
        <v>0</v>
      </c>
      <c r="D105" s="270"/>
      <c r="E105" s="261"/>
    </row>
    <row r="106" spans="1:5" ht="15.75" x14ac:dyDescent="0.25">
      <c r="A106" s="200" t="s">
        <v>293</v>
      </c>
      <c r="B106" s="197"/>
      <c r="D106" s="270"/>
      <c r="E106" s="261"/>
    </row>
    <row r="107" spans="1:5" x14ac:dyDescent="0.25">
      <c r="A107" s="320" t="str">
        <f>'Bestuurlijke Prio''s'!A8</f>
        <v>Landelijke projecten/prioriteiten</v>
      </c>
      <c r="B107" s="4">
        <f>'Bestuurlijke Prio''s'!D19</f>
        <v>0</v>
      </c>
      <c r="D107" s="270"/>
      <c r="E107" s="261"/>
    </row>
    <row r="108" spans="1:5" x14ac:dyDescent="0.25">
      <c r="A108" s="320" t="str">
        <f>'Bestuurlijke Prio''s'!A21</f>
        <v>Regionale projecten/prioriteiten</v>
      </c>
      <c r="B108" s="4">
        <f>'Bestuurlijke Prio''s'!D32</f>
        <v>0</v>
      </c>
      <c r="D108" s="270"/>
      <c r="E108" s="261"/>
    </row>
    <row r="109" spans="1:5" x14ac:dyDescent="0.25">
      <c r="A109" s="320" t="str">
        <f>'Bestuurlijke Prio''s'!A34</f>
        <v>Lokale projecten/prioriteiten</v>
      </c>
      <c r="B109" s="4">
        <f>'Bestuurlijke Prio''s'!D76</f>
        <v>2822</v>
      </c>
      <c r="D109" s="270"/>
      <c r="E109" s="261"/>
    </row>
    <row r="110" spans="1:5" ht="30" x14ac:dyDescent="0.25">
      <c r="A110" s="321"/>
      <c r="B110" s="4"/>
      <c r="D110" s="270" t="s">
        <v>602</v>
      </c>
      <c r="E110" s="261"/>
    </row>
    <row r="111" spans="1:5" s="148" customFormat="1" ht="23.25" x14ac:dyDescent="0.35">
      <c r="A111" s="195" t="s">
        <v>399</v>
      </c>
      <c r="B111" s="147">
        <f>SUM(B9:B110)</f>
        <v>23855.904999999999</v>
      </c>
      <c r="D111" s="195" t="s">
        <v>400</v>
      </c>
      <c r="E111" s="147">
        <f>SUM(E10:E110)</f>
        <v>21291</v>
      </c>
    </row>
    <row r="114" spans="1:2" ht="23.25" x14ac:dyDescent="0.35">
      <c r="A114" s="196" t="s">
        <v>403</v>
      </c>
      <c r="B114" s="149">
        <f>E111-B111</f>
        <v>-2564.9049999999988</v>
      </c>
    </row>
  </sheetData>
  <sheetProtection algorithmName="SHA-512" hashValue="9CjmwiIrV9ci63Dt+ZrZHnd7MMFfKB1urwxB2UItDffX00mepkmVjIyHtRUrEQC2HZgNWVzz6tt9Pz/kFRdp9g==" saltValue="Ibit+ztzi5BNxFQHCWD28w==" spinCount="100000" sheet="1" objects="1" scenarios="1"/>
  <pageMargins left="0.7" right="0.7" top="0.75" bottom="0.75" header="0.3" footer="0.3"/>
  <pageSetup paperSize="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
  <sheetViews>
    <sheetView topLeftCell="I4" workbookViewId="0">
      <selection sqref="A1:H1048576"/>
    </sheetView>
  </sheetViews>
  <sheetFormatPr defaultRowHeight="15" x14ac:dyDescent="0.25"/>
  <cols>
    <col min="1" max="8" width="6.140625" style="39" hidden="1" customWidth="1"/>
    <col min="9" max="16384" width="9.140625" style="39"/>
  </cols>
  <sheetData>
    <row r="1" spans="1:8" x14ac:dyDescent="0.25">
      <c r="A1" s="3" t="s">
        <v>379</v>
      </c>
      <c r="B1" s="3"/>
      <c r="C1" s="3"/>
      <c r="D1" s="3"/>
      <c r="E1" s="3"/>
    </row>
    <row r="3" spans="1:8" x14ac:dyDescent="0.25">
      <c r="A3" s="39">
        <v>0</v>
      </c>
    </row>
    <row r="4" spans="1:8" x14ac:dyDescent="0.25">
      <c r="A4" s="39">
        <v>1</v>
      </c>
    </row>
    <row r="5" spans="1:8" x14ac:dyDescent="0.25">
      <c r="A5" s="39">
        <v>2</v>
      </c>
    </row>
    <row r="6" spans="1:8" x14ac:dyDescent="0.25">
      <c r="A6" s="39">
        <v>3</v>
      </c>
    </row>
    <row r="7" spans="1:8" x14ac:dyDescent="0.25">
      <c r="A7" s="39">
        <v>4</v>
      </c>
    </row>
    <row r="8" spans="1:8" x14ac:dyDescent="0.25">
      <c r="A8" s="39">
        <v>5</v>
      </c>
    </row>
    <row r="11" spans="1:8" x14ac:dyDescent="0.25">
      <c r="A11" s="3" t="s">
        <v>385</v>
      </c>
      <c r="B11" s="3"/>
      <c r="C11" s="3"/>
      <c r="D11" s="3"/>
      <c r="E11" s="3"/>
      <c r="G11" s="39" t="s">
        <v>392</v>
      </c>
    </row>
    <row r="12" spans="1:8" x14ac:dyDescent="0.25">
      <c r="A12" s="39" t="s">
        <v>386</v>
      </c>
      <c r="B12" s="39" t="s">
        <v>388</v>
      </c>
      <c r="C12" s="39">
        <v>400</v>
      </c>
      <c r="G12" s="39" t="s">
        <v>393</v>
      </c>
      <c r="H12" s="39">
        <f>COUNTIF('Rekenblad UP T'!$C$11:$C$22,"&gt;="&amp;C12)</f>
        <v>6</v>
      </c>
    </row>
    <row r="13" spans="1:8" x14ac:dyDescent="0.25">
      <c r="A13" s="39" t="s">
        <v>387</v>
      </c>
      <c r="B13" s="39" t="s">
        <v>388</v>
      </c>
      <c r="C13" s="39">
        <v>250</v>
      </c>
      <c r="G13" s="39" t="s">
        <v>394</v>
      </c>
      <c r="H13" s="39">
        <f>COUNTIF('Rekenblad UP T'!$C$11:$C$22,"&lt;1000"&amp;C13)</f>
        <v>7</v>
      </c>
    </row>
    <row r="14" spans="1:8" x14ac:dyDescent="0.25">
      <c r="A14" s="39" t="s">
        <v>315</v>
      </c>
      <c r="B14" s="39" t="s">
        <v>388</v>
      </c>
      <c r="C14" s="39">
        <v>0</v>
      </c>
      <c r="G14" s="39" t="s">
        <v>395</v>
      </c>
      <c r="H14" s="39">
        <f>COUNTIF('Rekenblad UP T'!$C$11:$C$22,"&gt;="&amp;C14)</f>
        <v>7</v>
      </c>
    </row>
  </sheetData>
  <sheetProtection password="EEDE"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93B4D470627141B34B9C496800B6A5" ma:contentTypeVersion="16" ma:contentTypeDescription="Een nieuw document maken." ma:contentTypeScope="" ma:versionID="6e50b094872bd87da3cf5e80cb1ff556">
  <xsd:schema xmlns:xsd="http://www.w3.org/2001/XMLSchema" xmlns:xs="http://www.w3.org/2001/XMLSchema" xmlns:p="http://schemas.microsoft.com/office/2006/metadata/properties" xmlns:ns2="6db3ad41-f9d9-46ad-a64d-d84099311120" xmlns:ns3="8b21bfc6-0fc3-4173-b55d-af8d6c672cbc" targetNamespace="http://schemas.microsoft.com/office/2006/metadata/properties" ma:root="true" ma:fieldsID="a4f10a1807ad8e43bda07800616eab64" ns2:_="" ns3:_="">
    <xsd:import namespace="6db3ad41-f9d9-46ad-a64d-d84099311120"/>
    <xsd:import namespace="8b21bfc6-0fc3-4173-b55d-af8d6c672cb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3ad41-f9d9-46ad-a64d-d84099311120"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21e0cc8e-d4a2-4082-88dc-64f14de17b7f}" ma:internalName="TaxCatchAll" ma:showField="CatchAllData" ma:web="6db3ad41-f9d9-46ad-a64d-d840993111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21bfc6-0fc3-4173-b55d-af8d6c672c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d154daa7-77ac-47d0-84ae-9a9fd12ac77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db3ad41-f9d9-46ad-a64d-d84099311120" xsi:nil="true"/>
    <lcf76f155ced4ddcb4097134ff3c332f xmlns="8b21bfc6-0fc3-4173-b55d-af8d6c672cb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C2DCB-3B4E-4CE6-A2D2-0D6D34CDA702}"/>
</file>

<file path=customXml/itemProps2.xml><?xml version="1.0" encoding="utf-8"?>
<ds:datastoreItem xmlns:ds="http://schemas.openxmlformats.org/officeDocument/2006/customXml" ds:itemID="{38501A8A-6815-4BBE-BE7F-E71FDBC2B754}">
  <ds:schemaRef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790e15bb-8a28-4f6d-b8d9-d3a6980a5869"/>
  </ds:schemaRefs>
</ds:datastoreItem>
</file>

<file path=customXml/itemProps3.xml><?xml version="1.0" encoding="utf-8"?>
<ds:datastoreItem xmlns:ds="http://schemas.openxmlformats.org/officeDocument/2006/customXml" ds:itemID="{571F097B-4002-43E6-86CB-27EFBBFA98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Probleemanalyse V</vt:lpstr>
      <vt:lpstr>Rekenblad UP V</vt:lpstr>
      <vt:lpstr>Risicoanalyse T</vt:lpstr>
      <vt:lpstr>Rekenblad UP T</vt:lpstr>
      <vt:lpstr>Rekenblad UP J VTH</vt:lpstr>
      <vt:lpstr>Bestuurlijke Prio's</vt:lpstr>
      <vt:lpstr>Personele capaciteit</vt:lpstr>
      <vt:lpstr>Invoerlijst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Peeters</dc:creator>
  <cp:lastModifiedBy>Bert Valkenburg</cp:lastModifiedBy>
  <cp:lastPrinted>2017-02-20T13:50:40Z</cp:lastPrinted>
  <dcterms:created xsi:type="dcterms:W3CDTF">2014-07-16T07:32:20Z</dcterms:created>
  <dcterms:modified xsi:type="dcterms:W3CDTF">2022-10-12T09:45:37Z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0x0101008E6AF808BE4CCE418043041DAD515B48</vt:lpwstr>
  </property>
</Properties>
</file>